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<sst xmlns="http://schemas.openxmlformats.org/spreadsheetml/2006/main" count="1662" uniqueCount="532">
  <si>
    <t>预算01-1表</t>
  </si>
  <si>
    <t>2025部门财务收支预算总表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</si>
  <si>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</si>
  <si>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</si>
  <si>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</si>
  <si>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</si>
  <si>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</si>
  <si>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</si>
  <si>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</si>
  <si>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</si>
  <si>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</si>
  <si>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</si>
  <si>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</si>
  <si>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</si>
  <si>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</si>
  <si>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</si>
  <si>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</si>
  <si>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</si>
  <si>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</si>
  <si>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</si>
  <si>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</si>
  <si>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</si>
  <si>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</si>
  <si>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</si>
  <si>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</si>
  <si>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</si>
  <si>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</si>
  <si>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</si>
  <si>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</si>
  <si>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</si>
  <si>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</si>
  <si>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</si>
  <si>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</si>
  <si>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</si>
  <si>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</si>
  <si>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</si>
  <si>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</si>
  <si>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</si>
  <si>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</si>
  <si>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</si>
  <si>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</si>
  <si>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</si>
  <si>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</si>
  <si>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</si>
  <si>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</si>
  <si>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</si>
  <si>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</si>
  <si>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</si>
  <si>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</si>
  <si>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</si>
  <si>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</si>
  <si>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</si>
  <si>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</si>
  <si>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</si>
  <si>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121</t>
  </si>
  <si>
    <t>元江哈尼族彝族傣族自治县自然资源局</t>
  </si>
  <si>
    <t>121001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</si>
  <si>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</si>
  <si>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</si>
  <si>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</si>
  <si>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</si>
  <si>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</si>
  <si>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</si>
  <si>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</si>
  <si>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</si>
  <si>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</si>
  <si>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</si>
  <si>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</si>
  <si>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</si>
  <si>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</si>
  <si>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</si>
  <si>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</si>
  <si>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</si>
  <si>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</si>
  <si>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</si>
  <si>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</si>
  <si>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</si>
  <si>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</si>
  <si>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</si>
  <si>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</si>
  <si>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</si>
  <si>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</si>
  <si>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</si>
  <si>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</si>
  <si>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</si>
  <si>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</si>
  <si>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</si>
  <si>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</si>
  <si>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</si>
  <si>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</si>
  <si>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</si>
  <si>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</si>
  <si>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</si>
  <si>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</si>
  <si>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</si>
  <si>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212</t>
  </si>
  <si>
    <t>城乡社区支出</t>
  </si>
  <si>
    <t>21208</t>
  </si>
  <si>
    <t>国有土地使用权出让收入安排的支出</t>
  </si>
  <si>
    <t>2120801</t>
  </si>
  <si>
    <t>征地和拆迁补偿支出</t>
  </si>
  <si>
    <t>2120802</t>
  </si>
  <si>
    <t>土地开发支出</t>
  </si>
  <si>
    <t>220</t>
  </si>
  <si>
    <t>自然资源海洋气象等支出</t>
  </si>
  <si>
    <t>22001</t>
  </si>
  <si>
    <t>自然资源事务</t>
  </si>
  <si>
    <t>2200101</t>
  </si>
  <si>
    <t>行政运行</t>
  </si>
  <si>
    <t>2200150</t>
  </si>
  <si>
    <t>事业运行</t>
  </si>
  <si>
    <t>2200199</t>
  </si>
  <si>
    <t>其他自然资源事务支出</t>
  </si>
  <si>
    <t>22099</t>
  </si>
  <si>
    <t>其他自然资源海洋气象等支出</t>
  </si>
  <si>
    <t>2209999</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</si>
  <si>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</si>
  <si>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</si>
  <si>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</si>
  <si>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</si>
  <si>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</si>
  <si>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</si>
  <si>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</si>
  <si>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</si>
  <si>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</si>
  <si>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</si>
  <si>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</si>
  <si>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</si>
  <si>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</si>
  <si>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</si>
  <si>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</si>
  <si>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</si>
  <si>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</si>
  <si>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</si>
  <si>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</si>
  <si>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</si>
  <si>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</si>
  <si>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</si>
  <si>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</si>
  <si>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</si>
  <si>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</si>
  <si>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</si>
  <si>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</si>
  <si>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</si>
  <si>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</si>
  <si>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</si>
  <si>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</si>
  <si>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</si>
  <si>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</si>
  <si>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</si>
  <si>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</si>
  <si>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</si>
  <si>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</si>
  <si>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</si>
  <si>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</si>
  <si>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</si>
  <si>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</si>
  <si>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</si>
  <si>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</si>
  <si>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</si>
  <si>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</si>
  <si>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</si>
  <si>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</si>
  <si>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</si>
  <si>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</si>
  <si>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</si>
  <si>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530428210000000016773</t>
  </si>
  <si>
    <t>行政人员支出工资</t>
  </si>
  <si>
    <t>30101</t>
  </si>
  <si>
    <t>基本工资</t>
  </si>
  <si>
    <t>30102</t>
  </si>
  <si>
    <t>津贴补贴</t>
  </si>
  <si>
    <t>30103</t>
  </si>
  <si>
    <t>奖金</t>
  </si>
  <si>
    <t>530428210000000016776</t>
  </si>
  <si>
    <t>事业人员支出工资</t>
  </si>
  <si>
    <t>30107</t>
  </si>
  <si>
    <t>绩效工资</t>
  </si>
  <si>
    <t>530428210000000016778</t>
  </si>
  <si>
    <t>社会保障缴费</t>
  </si>
  <si>
    <t>30108</t>
  </si>
  <si>
    <t>机关事业单位基本养老保险缴费</t>
  </si>
  <si>
    <t>30110</t>
  </si>
  <si>
    <t>职工基本医疗保险缴费</t>
  </si>
  <si>
    <t>30112</t>
  </si>
  <si>
    <t>其他社会保障缴费</t>
  </si>
  <si>
    <t>530428210000000016780</t>
  </si>
  <si>
    <t>30113</t>
  </si>
  <si>
    <t>530428210000000016785</t>
  </si>
  <si>
    <t>公车购置及运维费</t>
  </si>
  <si>
    <t>30231</t>
  </si>
  <si>
    <t>公务用车运行维护费</t>
  </si>
  <si>
    <t>530428210000000016786</t>
  </si>
  <si>
    <t>行政人员公务交通补贴</t>
  </si>
  <si>
    <t>30239</t>
  </si>
  <si>
    <t>其他交通费用</t>
  </si>
  <si>
    <t>530428210000000016787</t>
  </si>
  <si>
    <t>工会经费</t>
  </si>
  <si>
    <t>30228</t>
  </si>
  <si>
    <t>530428210000000016789</t>
  </si>
  <si>
    <t>一般公用经费</t>
  </si>
  <si>
    <t>30299</t>
  </si>
  <si>
    <t>其他商品和服务支出</t>
  </si>
  <si>
    <t>30201</t>
  </si>
  <si>
    <t>办公费</t>
  </si>
  <si>
    <t>30205</t>
  </si>
  <si>
    <t>水费</t>
  </si>
  <si>
    <t>30206</t>
  </si>
  <si>
    <t>电费</t>
  </si>
  <si>
    <t>30207</t>
  </si>
  <si>
    <t>邮电费</t>
  </si>
  <si>
    <t>30211</t>
  </si>
  <si>
    <t>差旅费</t>
  </si>
  <si>
    <t>30213</t>
  </si>
  <si>
    <t>维修（护）费</t>
  </si>
  <si>
    <t>30215</t>
  </si>
  <si>
    <t>会议费</t>
  </si>
  <si>
    <t>30216</t>
  </si>
  <si>
    <t>培训费</t>
  </si>
  <si>
    <t>30227</t>
  </si>
  <si>
    <t>委托业务费</t>
  </si>
  <si>
    <t>530428221100000327626</t>
  </si>
  <si>
    <t>30217</t>
  </si>
  <si>
    <t>530428231100001458650</t>
  </si>
  <si>
    <t>奖励性绩效工资</t>
  </si>
  <si>
    <t>530428231100001458651</t>
  </si>
  <si>
    <t>离退休生活补助</t>
  </si>
  <si>
    <t>30305</t>
  </si>
  <si>
    <t>生活补助</t>
  </si>
  <si>
    <t>530428231100001458654</t>
  </si>
  <si>
    <t>综合效能考核奖</t>
  </si>
  <si>
    <t>530428231100001458656</t>
  </si>
  <si>
    <t>福利费</t>
  </si>
  <si>
    <t>30229</t>
  </si>
  <si>
    <t>530428241100002097782</t>
  </si>
  <si>
    <t>编外人员经费</t>
  </si>
  <si>
    <t>30199</t>
  </si>
  <si>
    <t>其他工资福利支出</t>
  </si>
  <si>
    <t>530428241100002103565</t>
  </si>
  <si>
    <t>地质灾害监测员补助资金</t>
  </si>
  <si>
    <t>预算05-1表</t>
  </si>
  <si>
    <t>2025年部门项目支出预算表</t>
  </si>
  <si>
    <t>项目分类</t>
  </si>
  <si>
    <t>项目单位</t>
  </si>
  <si>
    <t>经济科目编码</t>
  </si>
  <si>
    <t>本年拨款</t>
  </si>
  <si>
    <t>其中：本次下达</t>
  </si>
  <si>
    <t>2025年元江县土地开发整理项目专项资金</t>
  </si>
  <si>
    <t>311 专项业务类</t>
  </si>
  <si>
    <t>530428251100003814408</t>
  </si>
  <si>
    <t>2025年元江县土地收储专项资金</t>
  </si>
  <si>
    <t>530428251100003814360</t>
  </si>
  <si>
    <t>不动产登记国土专网搭建租赁经费</t>
  </si>
  <si>
    <t>530428251100003814887</t>
  </si>
  <si>
    <t>不动产登记信息平台运行维护专项经费</t>
  </si>
  <si>
    <t>530428251100003814632</t>
  </si>
  <si>
    <t>不动产中心非税成本补助资金</t>
  </si>
  <si>
    <t>313 事业发展类</t>
  </si>
  <si>
    <t>530428241100002104758</t>
  </si>
  <si>
    <t>林权数据整合、登记发证工作经费</t>
  </si>
  <si>
    <t>530428251100003814758</t>
  </si>
  <si>
    <t>遗属生活补助经费</t>
  </si>
  <si>
    <t>312 民生类</t>
  </si>
  <si>
    <t>530428241100002098040</t>
  </si>
  <si>
    <t>元江县零星存量房地数据整合数据库更新维护项目资金</t>
  </si>
  <si>
    <t>530428241100002386916</t>
  </si>
  <si>
    <t>元江县自然资源局2024年自有资金政府采购项目资金</t>
  </si>
  <si>
    <t>530428241100002127743</t>
  </si>
  <si>
    <t>31002</t>
  </si>
  <si>
    <t>办公设备购置</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</si>
  <si>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</si>
  <si>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</si>
  <si>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</si>
  <si>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</si>
  <si>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</si>
  <si>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</si>
  <si>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</si>
  <si>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</si>
  <si>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</si>
  <si>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</si>
  <si>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</si>
  <si>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</si>
  <si>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元江县不动产登记窗口必须于2019年进驻县政务服务大厅，为群众提供“进一道门、一个窗口”办理不动产登记服务。要实现此目标必须将国土专网从县国土资源局搭接到县政务服务局。该工程需要委托技术服务公司完成。在技术服务公司的技术服务下，确保不动产登记网络正常运行，为人民群众顺利办理不动产登记奠定基础。						
</t>
  </si>
  <si>
    <t>产出指标</t>
  </si>
  <si>
    <t>时效指标</t>
  </si>
  <si>
    <t>网络使用时间</t>
  </si>
  <si>
    <t>=</t>
  </si>
  <si>
    <t>1.00</t>
  </si>
  <si>
    <t>年</t>
  </si>
  <si>
    <t>定量指标</t>
  </si>
  <si>
    <t xml:space="preserve">网络使用时间
</t>
  </si>
  <si>
    <t>成本指标</t>
  </si>
  <si>
    <t>经济成本指标</t>
  </si>
  <si>
    <t>36000</t>
  </si>
  <si>
    <t>元</t>
  </si>
  <si>
    <t xml:space="preserve">一条20M MSTP传输电路接入服务的含税使用费
</t>
  </si>
  <si>
    <t>效益指标</t>
  </si>
  <si>
    <t>社会效益</t>
  </si>
  <si>
    <t>为群众提供“进一道门、一个窗口”办理不动产登记服务</t>
  </si>
  <si>
    <t>&gt;=</t>
  </si>
  <si>
    <t>95</t>
  </si>
  <si>
    <t>%</t>
  </si>
  <si>
    <t>定性指标</t>
  </si>
  <si>
    <t xml:space="preserve">反映为群众提供“进一道门、一个窗口”办理不动产登记服务的效率提供
</t>
  </si>
  <si>
    <t>可持续影响</t>
  </si>
  <si>
    <t>确保不动产登记网络正常运行，为人民群众顺利办理不动产登记奠定基础。</t>
  </si>
  <si>
    <t xml:space="preserve">在技术服务公司的技术服务下，确保不动产登记网络正常运行，为人民群众顺利办理不动产登记奠定基础。
</t>
  </si>
  <si>
    <t>满意度指标</t>
  </si>
  <si>
    <t>服务对象满意度</t>
  </si>
  <si>
    <t>群众满意度</t>
  </si>
  <si>
    <t>反映群众对部门的满意度</t>
  </si>
  <si>
    <t>本年度内完成当年工作内容：
1、存量林权数据收集分析整理。 2、存量数据规范化整理：以一个不动产单元为单位，整合林权存量数据约500宗,并提交入库，其中主要内容包括：林权登记档案扫描及录入、林权登记数据落宗、宗地图制作、不动产空间数据整理及补测形成不动产数据库。 3、不动产统一登记发证据库更新维护技术服务，其中主要内容包括：（1）坐标转换；（2）林权数据库补录；（3）不动产登记数据库整合成果检查、汇交及验收；（5）零星数据预审、零星数据转换、日常数据更新（图形数据点、线、面图层更新）、日常登记属性更新、数据格式转换。</t>
  </si>
  <si>
    <t>数量指标</t>
  </si>
  <si>
    <t>完成林权登记数据整合、入库</t>
  </si>
  <si>
    <t>500</t>
  </si>
  <si>
    <t>个</t>
  </si>
  <si>
    <t xml:space="preserve">完成年度内群众来申请林权类不动产登记的数据整合工作。
</t>
  </si>
  <si>
    <t>按计划完成当年工作目标任务</t>
  </si>
  <si>
    <t xml:space="preserve">空按计划完成当年工作目标任务
</t>
  </si>
  <si>
    <t>30000</t>
  </si>
  <si>
    <t xml:space="preserve">反映开展林权工作需要支付的技术服务费。
</t>
  </si>
  <si>
    <t>满足群众申请办理林权类不动产登记需求。</t>
  </si>
  <si>
    <t xml:space="preserve">满足群众申请办理林权类不动产登记需求。
</t>
  </si>
  <si>
    <t xml:space="preserve">反映服务对象对部门的满意度
</t>
  </si>
  <si>
    <t>元江县自然资源局城镇遗属3人、农村遗属1人，按照《玉溪市民政局玉溪市财政局关于提高2023年城乡居民最低生活保障特困人员救助供养孤儿基本生活保障标准的通知》要求，进一步提高城乡居民最低生活保障特困人员救助供养孤儿基本生活保障标准。减轻国家机关事业单位工作人员及离退休人员死亡后家庭的经济负责，对死者的家属进行一次性的补偿和长期按月补助，在一定程度上弥补的死者家庭的经济收入，达到了以人为本的目标。解决了干部职工的后顾之忧，维护社会的稳定。</t>
  </si>
  <si>
    <t>城镇遗属人数</t>
  </si>
  <si>
    <t>人</t>
  </si>
  <si>
    <t>反映2024年城镇遗属人数</t>
  </si>
  <si>
    <t>农村遗属人数</t>
  </si>
  <si>
    <t>反映2024年农村遗属人数</t>
  </si>
  <si>
    <t>遗属补助发放时间</t>
  </si>
  <si>
    <t>12</t>
  </si>
  <si>
    <t>月</t>
  </si>
  <si>
    <t>反映2024年遗属补助发放时间</t>
  </si>
  <si>
    <t>经济效益</t>
  </si>
  <si>
    <t>城镇遗属补助标准</t>
  </si>
  <si>
    <t>946</t>
  </si>
  <si>
    <t>元/月</t>
  </si>
  <si>
    <t>反映2024年遗属补助标准</t>
  </si>
  <si>
    <t>农村遗属补助标准</t>
  </si>
  <si>
    <t>654</t>
  </si>
  <si>
    <t>维护社会的稳定</t>
  </si>
  <si>
    <t>反映维护社会的稳定情况</t>
  </si>
  <si>
    <t>受补助遗属满意度</t>
  </si>
  <si>
    <t>反映受补助遗属满意度</t>
  </si>
  <si>
    <t>不动产登记信息平台2023-2025年运行维护服务项目由市局统一招标，由市不动产登记中心按规定组织实施；采取单一来源方式采购，由市不动产登记中心按财政部门规定报批；按照《中华人民共和国保守国家秘密法》的规定，保守相关秘密、政务信息、不动产登记成果信息及相关内部事务信息，及时有效的完成规定的运行维护工作，保证系统正常运行。</t>
  </si>
  <si>
    <t>元江县不动产登记信息平台项目</t>
  </si>
  <si>
    <t xml:space="preserve">反映开展元江县不动产登记信息平台项目维护数量情况
</t>
  </si>
  <si>
    <t>质量指标</t>
  </si>
  <si>
    <t>确保平台平稳运行</t>
  </si>
  <si>
    <t>90</t>
  </si>
  <si>
    <t xml:space="preserve">保障元江县不动产登记发证工作
</t>
  </si>
  <si>
    <t>元江县不动产平台信息更新维护时间</t>
  </si>
  <si>
    <t xml:space="preserve">保证元江县不动产登记信息平台平稳运行
</t>
  </si>
  <si>
    <t>273000</t>
  </si>
  <si>
    <t xml:space="preserve">反映开展元江不动产登记信息平台所需资金情况
</t>
  </si>
  <si>
    <t>规范不动产登记行为，维护不动产交易安全，保护不动产权利人合法权益</t>
  </si>
  <si>
    <t xml:space="preserve">反映开展元江县不动产信息平台更新维护后，规范不动产登记行为，维护不动产交易安全，保护不动产权利人合法权益情况。
</t>
  </si>
  <si>
    <t>服务社会大众对部分的满意度</t>
  </si>
  <si>
    <t xml:space="preserve">完成率=100%，得满分；完成率介于60%（含）至100%之间，完成率×指标分值；完成率＜60%，不得分。完成率=实际完成值/目标值*100%
</t>
  </si>
  <si>
    <t xml:space="preserve">根据县委、县政府的安排，完成我县2025年重点推进项目的土地收储工作。按照《国土资源部财政部中国人民银行中国银行业监督管理委员会关于印发&lt;土地储备管理办法&gt;的通知》(国土资规[2017] 17号)和元江县土地储备3年（2024-2026）土地收储项目统计表，,积极推进土地收储工作能保障项目落地，更好地促进地方经济平稳健康高质量发展。进一步推动项目落地开工，提高我县土地资源利用率，加快元江经济社会建设发。						
</t>
  </si>
  <si>
    <t>2025年计划土地收储量</t>
  </si>
  <si>
    <t>1339.053</t>
  </si>
  <si>
    <t>亩</t>
  </si>
  <si>
    <t xml:space="preserve">反映2025年元江县计划土地收储面积情况
</t>
  </si>
  <si>
    <t>年度储备计划完成率</t>
  </si>
  <si>
    <t>85</t>
  </si>
  <si>
    <t xml:space="preserve">反映年度储备计划完成情况
</t>
  </si>
  <si>
    <t>计划收储完工时间</t>
  </si>
  <si>
    <t xml:space="preserve">反映计划收储完工时间
</t>
  </si>
  <si>
    <t>25125.03</t>
  </si>
  <si>
    <t xml:space="preserve">反映2025年元江县土地收储面积需进行的征地补偿资金兑付情况
</t>
  </si>
  <si>
    <t>土地收储后的供应收入</t>
  </si>
  <si>
    <t>43231.5</t>
  </si>
  <si>
    <t>万元</t>
  </si>
  <si>
    <t xml:space="preserve">反映2025年土地收储后进行供应取得的收入情况
</t>
  </si>
  <si>
    <t>社会对部门的满意度</t>
  </si>
  <si>
    <t xml:space="preserve">反映体现社会对部门的满意情况
</t>
  </si>
  <si>
    <t xml:space="preserve">统筹加快实施土地整治项目建设，增加占补平衡用地指标，破解经济社会发展用地瓶颈，确保县区完成市政府下达的土地整治建设任务，切实解决全市项目建设用地占补平衡指标。在项目区通过工程措施、集中管护等方法，确保区内耕地标准符合《云南省自然资源厅关于做好新增耕地核实认定和入库备案有关工作的通知》(云自然资耕保[2020] 301号)中“新增耕地用于占补平衡前(指标入库使用出库)应处于正常耕作状态，报备为水田的应持续种植水生作物”的要求。整治后，区内水田全部栽种水稻，符合《土地管理法》中对防止耕地“非粮化”的要求，符合最严格的耕地保护制度。						
</t>
  </si>
  <si>
    <t>新增耕地数量</t>
  </si>
  <si>
    <t>1000</t>
  </si>
  <si>
    <t xml:space="preserve">反映新增耕地数量情况
</t>
  </si>
  <si>
    <t>耕地质量提高</t>
  </si>
  <si>
    <t>等级</t>
  </si>
  <si>
    <t xml:space="preserve">反映耕地质量提高情况
</t>
  </si>
  <si>
    <t>实施年份</t>
  </si>
  <si>
    <t>2025</t>
  </si>
  <si>
    <t xml:space="preserve">反映土地开发整理项目实施时限
</t>
  </si>
  <si>
    <t>5000</t>
  </si>
  <si>
    <t xml:space="preserve">反映土地开发整理项目实施所需成本
</t>
  </si>
  <si>
    <t>项目实施周边群众的生活水平得到改善</t>
  </si>
  <si>
    <t>反映项目实施后周边群众的生活水平得到改善</t>
  </si>
  <si>
    <t>土地整治区群众满意</t>
  </si>
  <si>
    <t xml:space="preserve">反映土地开发整理项目区群众满意情况
</t>
  </si>
  <si>
    <t>签订《2023-2026不动产零星数据整合项目合同》，为贯彻实施《不动产登记暂行条例》,规范不动产登记行为，维护不动产交易安全，保护不动产权利人合法权益，结合《元江县人民政府办公室关于印发元江县不动产统一登记工作实施方案的通知》（元政办通〔2015〕68号），建立不动产登记信息管理基础平台，做好不动产登记数据维护工作，开展元江县不动产登记零星数据整合、及数据库更新维护、原权籍调查成果修补测、数据更新维护，成果汇交等工作。</t>
  </si>
  <si>
    <t>元江县零星存量房地数据整合数据库更新维护项目</t>
  </si>
  <si>
    <t>项</t>
  </si>
  <si>
    <t>反映开展元江县零星存量房地数据整合数据库更新维护项目数量情况</t>
  </si>
  <si>
    <t>确保数据整合规范、成果正确</t>
  </si>
  <si>
    <t>符合行业标准</t>
  </si>
  <si>
    <t>反映开展零星存量房地数据整合数据库更新维护成果质量情况</t>
  </si>
  <si>
    <t>元江县零星存量房地数据整合数据库更新维护时间</t>
  </si>
  <si>
    <t>2023-2026年</t>
  </si>
  <si>
    <t>反映开展零星存量房地数据整合数据库更新维护时间</t>
  </si>
  <si>
    <t>159400</t>
  </si>
  <si>
    <t>反映开展零星存量房地数据整合数据库更新维护所需资金情况（按69800.00元/年计算）。</t>
  </si>
  <si>
    <t>100</t>
  </si>
  <si>
    <t>反映开展零星存量房地数据整合数据库更新维护后，规范不动产登记行为，维护不动产交易安全，保护不动产权利人合法权益情况。</t>
  </si>
  <si>
    <t>形成符合标准的数据成果进行整合入库</t>
  </si>
  <si>
    <t>反映形成符合标准的数据成果进行整合入库情况</t>
  </si>
  <si>
    <t>保障不动产登记工作经费，确保不动产登记工作顺利开展，保护权利人合法权益。</t>
  </si>
  <si>
    <t>保证经费，确保不动产登记工作正常运转</t>
  </si>
  <si>
    <t>反映不动产登记工作运转情况</t>
  </si>
  <si>
    <t>2024年</t>
  </si>
  <si>
    <t>反映不动产工作年限</t>
  </si>
  <si>
    <t>不动产登记工作顺利开展，保证权利人合法权益</t>
  </si>
  <si>
    <t>反映不动产登记工作顺利开展产生的社会效益情况</t>
  </si>
  <si>
    <t>反映不动产登记工作顺利开展产生的可持续影响情况</t>
  </si>
  <si>
    <t>反映服务对象满意情况</t>
  </si>
  <si>
    <t>严格按照标准，根据实际办公需求完成元江县自然资源局2024年政府采购。</t>
  </si>
  <si>
    <t>购置计划完成率</t>
  </si>
  <si>
    <t>反映在预算范围内按单位实际工作需要进行采购的情况</t>
  </si>
  <si>
    <t>设备部署及时率</t>
  </si>
  <si>
    <t>反映验收合格直接配备到相关科室使用的情况</t>
  </si>
  <si>
    <t>26.98</t>
  </si>
  <si>
    <t>反映采购所需费用的情况</t>
  </si>
  <si>
    <t>设备采购经济性</t>
  </si>
  <si>
    <t>反映采购成本低于计划数所获得的经济效益的情况</t>
  </si>
  <si>
    <t>设备使用年限</t>
  </si>
  <si>
    <t>政府采购目录标准</t>
  </si>
  <si>
    <t>反映设备使用年限情况严格按照云南省政府采购目录设定的情况</t>
  </si>
  <si>
    <t>使用人员满意度</t>
  </si>
  <si>
    <t>反映设备使用人对设备使用满意程度的情况</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</si>
  <si>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</si>
  <si>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</si>
  <si>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</si>
  <si>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</si>
  <si>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</si>
  <si>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</si>
  <si>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</si>
  <si>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</si>
  <si>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</si>
  <si>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</si>
  <si>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</si>
  <si>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</si>
  <si>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</si>
  <si>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</si>
  <si>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</si>
  <si>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办公椅</t>
  </si>
  <si>
    <t>碎纸机</t>
  </si>
  <si>
    <t>台</t>
  </si>
  <si>
    <t>空调</t>
  </si>
  <si>
    <t>笔记本电脑</t>
  </si>
  <si>
    <t>茶水柜</t>
  </si>
  <si>
    <t>彩色打印机</t>
  </si>
  <si>
    <t>台式计算机</t>
  </si>
  <si>
    <t>文件柜</t>
  </si>
  <si>
    <t>组</t>
  </si>
  <si>
    <t>黑白打印机</t>
  </si>
  <si>
    <t>饮水机</t>
  </si>
  <si>
    <t>复印机</t>
  </si>
  <si>
    <t>高拍仪</t>
  </si>
  <si>
    <t>不动产权证书和登记证明印制服务</t>
  </si>
  <si>
    <t>批</t>
  </si>
  <si>
    <t>车辆维修费</t>
  </si>
  <si>
    <t>辆</t>
  </si>
  <si>
    <t>车辆保险费</t>
  </si>
  <si>
    <t>车辆燃油费</t>
  </si>
  <si>
    <t>采购办公椅</t>
  </si>
  <si>
    <t>采购饮水机</t>
  </si>
  <si>
    <t>采购财务软件</t>
  </si>
  <si>
    <t>采购车辆维修服务</t>
  </si>
  <si>
    <t>采购空调</t>
  </si>
  <si>
    <t>采购茶水柜</t>
  </si>
  <si>
    <t>采购打印机</t>
  </si>
  <si>
    <t>采购复印机</t>
  </si>
  <si>
    <t>采购车辆燃油费</t>
  </si>
  <si>
    <t>采购笔记本电脑</t>
  </si>
  <si>
    <t>采购车辆保险费</t>
  </si>
  <si>
    <t>采购台式计算机</t>
  </si>
  <si>
    <t>采购文件柜</t>
  </si>
  <si>
    <t>预算08表</t>
  </si>
  <si>
    <t>2025年部门政府购买服务预算表</t>
  </si>
  <si>
    <t>政府购买服务项目</t>
  </si>
  <si>
    <t>政府购买服务目录</t>
  </si>
  <si>
    <t>政府购买服务指导性目录代码</t>
  </si>
  <si>
    <t>B1104 印刷和出版服务</t>
  </si>
  <si>
    <t>车辆维修</t>
  </si>
  <si>
    <t>B1101 维修保养服务</t>
  </si>
  <si>
    <t>车辆燃油</t>
  </si>
  <si>
    <t>B1107 其他适合通过市场化方式提供的后勤服务</t>
  </si>
  <si>
    <t>车辆保险</t>
  </si>
  <si>
    <t>A1803 社会保险服务</t>
  </si>
  <si>
    <t>预算09-1表</t>
  </si>
  <si>
    <t>2025年对下转移支付预算表</t>
  </si>
  <si>
    <t>="单位名称："&amp;"元江哈尼族彝族傣族自治县自然资源局"</t>
  </si>
  <si>
    <t>单位名称（项目）</t>
  </si>
  <si>
    <t>地区</t>
  </si>
  <si>
    <t>澧江街道</t>
  </si>
  <si>
    <t>红河街道</t>
  </si>
  <si>
    <t>甘庄街道</t>
  </si>
  <si>
    <t>因远镇</t>
  </si>
  <si>
    <t>曼来镇</t>
  </si>
  <si>
    <t>羊街乡</t>
  </si>
  <si>
    <t>那诺乡</t>
  </si>
  <si>
    <t>洼垤乡</t>
  </si>
  <si>
    <t>咪哩乡</t>
  </si>
  <si>
    <t>龙潭乡</t>
  </si>
  <si>
    <t>11</t>
  </si>
  <si>
    <t>13</t>
  </si>
  <si>
    <t>14</t>
  </si>
  <si>
    <t>元江哈尼族彝族傣族自治县自然资源局无2025年对下转移支付预算表，故2025年对下转移支付预算表为空。</t>
  </si>
  <si>
    <t>预算09-2表</t>
  </si>
  <si>
    <t>2025年对下转移支付绩效目标表</t>
  </si>
  <si>
    <t>预算10表</t>
  </si>
  <si>
    <t>2025年新增资产配置表</t>
  </si>
  <si>
    <t>资产类别</t>
  </si>
  <si>
    <t>资产分类代码.名称</t>
  </si>
  <si>
    <t>资产名称</t>
  </si>
  <si>
    <t>财政部门批复数（元）</t>
  </si>
  <si>
    <t>单价</t>
  </si>
  <si>
    <t>金额</t>
  </si>
  <si>
    <t>A02 设备</t>
  </si>
  <si>
    <t>A02010108 便携式计算机</t>
  </si>
  <si>
    <t>预算11表</t>
  </si>
  <si>
    <t>2025年上级补助项目支出预算表</t>
  </si>
  <si>
    <t>上级补助</t>
  </si>
  <si>
    <t>元江哈尼族彝族傣族自治县自然资源局无2025年上级补助项目支出预算表，故2025年上级补助项目支出预算表为空。</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</si>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</sst>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cellStyleXfs>
  <cellXfs count="78">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3" fillId="0" borderId="1" xfId="50" applyNumberFormat="1" applyFont="1" applyBorder="1" applyAlignment="1">
      <alignment horizontal="left" vertical="center" wrapText="1" inden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abSelected="1" workbookViewId="0">
      <pane ySplit="1" topLeftCell="A2" activePane="bottomLeft" state="frozen"/>
      <selection/>
      <selection pane="bottomLeft" activeCell="A3" sqref="A3:D3"/>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"单位名称："&amp;"元江哈尼族彝族傣族自治县自然资源局"</f>
        <v>单位名称：元江哈尼族彝族傣族自治县自然资源局</v>
      </c>
      <c r="B4" s="5"/>
      <c r="C4" s="65"/>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11762300.63</v>
      </c>
      <c r="C8" s="15" t="str">
        <f>"一"&amp;"、"&amp;"社会保障和就业支出"</f>
        <v>一、社会保障和就业支出</v>
      </c>
      <c r="D8" s="17">
        <v>1067538.4</v>
      </c>
    </row>
    <row r="9" ht="22.5" customHeight="1" spans="1:4">
      <c r="A9" s="15" t="s">
        <v>9</v>
      </c>
      <c r="B9" s="17">
        <v>240000000</v>
      </c>
      <c r="C9" s="15" t="str">
        <f>"二"&amp;"、"&amp;"卫生健康支出"</f>
        <v>二、卫生健康支出</v>
      </c>
      <c r="D9" s="17">
        <v>531236.92</v>
      </c>
    </row>
    <row r="10" ht="22.5" customHeight="1" spans="1:4">
      <c r="A10" s="15" t="s">
        <v>10</v>
      </c>
      <c r="B10" s="17"/>
      <c r="C10" s="15" t="str">
        <f>"三"&amp;"、"&amp;"城乡社区支出"</f>
        <v>三、城乡社区支出</v>
      </c>
      <c r="D10" s="17">
        <v>240000000</v>
      </c>
    </row>
    <row r="11" ht="22.5" customHeight="1" spans="1:4">
      <c r="A11" s="15" t="s">
        <v>11</v>
      </c>
      <c r="B11" s="17"/>
      <c r="C11" s="15" t="str">
        <f>"四"&amp;"、"&amp;"自然资源海洋气象等支出"</f>
        <v>四、自然资源海洋气象等支出</v>
      </c>
      <c r="D11" s="17">
        <v>9677941.31</v>
      </c>
    </row>
    <row r="12" ht="22.5" customHeight="1" spans="1:4">
      <c r="A12" s="15" t="s">
        <v>12</v>
      </c>
      <c r="B12" s="17">
        <v>284900</v>
      </c>
      <c r="C12" s="15" t="str">
        <f>"五"&amp;"、"&amp;"住房保障支出"</f>
        <v>五、住房保障支出</v>
      </c>
      <c r="D12" s="17">
        <v>770484</v>
      </c>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6" t="s">
        <v>16</v>
      </c>
      <c r="B16" s="17"/>
      <c r="C16" s="69"/>
      <c r="D16" s="17"/>
    </row>
    <row r="17" ht="22.5" customHeight="1" spans="1:4">
      <c r="A17" s="66" t="s">
        <v>17</v>
      </c>
      <c r="B17" s="17">
        <v>284900</v>
      </c>
      <c r="C17" s="69"/>
      <c r="D17" s="17"/>
    </row>
    <row r="18" ht="22.5" customHeight="1" spans="1:4">
      <c r="A18" s="66"/>
      <c r="B18" s="17"/>
      <c r="C18" s="69"/>
      <c r="D18" s="17"/>
    </row>
    <row r="19" ht="22.5" customHeight="1" spans="1:4">
      <c r="A19" s="67" t="s">
        <v>18</v>
      </c>
      <c r="B19" s="68">
        <v>252047200.63</v>
      </c>
      <c r="C19" s="69" t="s">
        <v>19</v>
      </c>
      <c r="D19" s="68">
        <v>252047200.63</v>
      </c>
    </row>
    <row r="20" ht="22.5" customHeight="1" spans="1:4">
      <c r="A20" s="76" t="s">
        <v>20</v>
      </c>
      <c r="B20" s="17"/>
      <c r="C20" s="77" t="s">
        <v>21</v>
      </c>
      <c r="D20" s="50"/>
    </row>
    <row r="21" ht="22.5" customHeight="1" spans="1:4">
      <c r="A21" s="66" t="s">
        <v>22</v>
      </c>
      <c r="B21" s="68"/>
      <c r="C21" s="66" t="s">
        <v>22</v>
      </c>
      <c r="D21" s="68"/>
    </row>
    <row r="22" ht="22.5" customHeight="1" spans="1:4">
      <c r="A22" s="66" t="s">
        <v>23</v>
      </c>
      <c r="B22" s="68"/>
      <c r="C22" s="66" t="s">
        <v>23</v>
      </c>
      <c r="D22" s="68"/>
    </row>
    <row r="23" ht="22.5" customHeight="1" spans="1:4">
      <c r="A23" s="67" t="s">
        <v>24</v>
      </c>
      <c r="B23" s="68">
        <v>252047200.63</v>
      </c>
      <c r="C23" s="69" t="s">
        <v>25</v>
      </c>
      <c r="D23" s="68">
        <v>252047200.63</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3"/>
  <sheetViews>
    <sheetView showZeros="0" workbookViewId="0">
      <pane ySplit="1" topLeftCell="A2" activePane="bottomLeft" state="frozen"/>
      <selection/>
      <selection pane="bottomLeft" activeCell="A1" sqref="A1"/>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433</v>
      </c>
    </row>
    <row r="3" ht="37.5" customHeight="1" spans="1:6">
      <c r="A3" s="4" t="s">
        <v>434</v>
      </c>
      <c r="B3" s="4"/>
      <c r="C3" s="4"/>
      <c r="D3" s="4"/>
      <c r="E3" s="4"/>
      <c r="F3" s="4"/>
    </row>
    <row r="4" ht="18.75" customHeight="1" spans="1:6">
      <c r="A4" s="44" t="str">
        <f>"单位名称："&amp;"元江哈尼族彝族傣族自治县自然资源局"</f>
        <v>单位名称：元江哈尼族彝族傣族自治县自然资源局</v>
      </c>
      <c r="B4" s="44"/>
      <c r="C4" s="44"/>
      <c r="D4" s="45"/>
      <c r="E4" s="45"/>
      <c r="F4" s="46" t="s">
        <v>28</v>
      </c>
    </row>
    <row r="5" ht="18.75" customHeight="1" spans="1:6">
      <c r="A5" s="13" t="s">
        <v>150</v>
      </c>
      <c r="B5" s="13" t="s">
        <v>59</v>
      </c>
      <c r="C5" s="13" t="s">
        <v>60</v>
      </c>
      <c r="D5" s="30" t="s">
        <v>435</v>
      </c>
      <c r="E5" s="30"/>
      <c r="F5" s="30"/>
    </row>
    <row r="6" ht="18.75" customHeight="1" spans="1:6">
      <c r="A6" s="13" t="s">
        <v>59</v>
      </c>
      <c r="B6" s="13" t="s">
        <v>59</v>
      </c>
      <c r="C6" s="13" t="s">
        <v>60</v>
      </c>
      <c r="D6" s="30" t="s">
        <v>33</v>
      </c>
      <c r="E6" s="30" t="s">
        <v>63</v>
      </c>
      <c r="F6" s="30" t="s">
        <v>64</v>
      </c>
    </row>
    <row r="7" ht="18.75" customHeight="1" spans="1:6">
      <c r="A7" s="14" t="s">
        <v>45</v>
      </c>
      <c r="B7" s="14"/>
      <c r="C7" s="14" t="s">
        <v>46</v>
      </c>
      <c r="D7" s="14" t="s">
        <v>48</v>
      </c>
      <c r="E7" s="14" t="s">
        <v>49</v>
      </c>
      <c r="F7" s="14" t="s">
        <v>50</v>
      </c>
    </row>
    <row r="8" ht="20.25" customHeight="1" spans="1:6">
      <c r="A8" s="16" t="s">
        <v>55</v>
      </c>
      <c r="B8" s="16"/>
      <c r="C8" s="16"/>
      <c r="D8" s="17">
        <v>240000000</v>
      </c>
      <c r="E8" s="17"/>
      <c r="F8" s="17">
        <v>240000000</v>
      </c>
    </row>
    <row r="9" ht="20.25" customHeight="1" spans="1:6">
      <c r="A9" s="47" t="s">
        <v>55</v>
      </c>
      <c r="B9" s="16" t="s">
        <v>95</v>
      </c>
      <c r="C9" s="16" t="s">
        <v>96</v>
      </c>
      <c r="D9" s="17">
        <v>240000000</v>
      </c>
      <c r="E9" s="17"/>
      <c r="F9" s="17">
        <v>240000000</v>
      </c>
    </row>
    <row r="10" ht="20.25" customHeight="1" spans="1:6">
      <c r="A10" s="47" t="s">
        <v>55</v>
      </c>
      <c r="B10" s="47" t="s">
        <v>97</v>
      </c>
      <c r="C10" s="47" t="s">
        <v>98</v>
      </c>
      <c r="D10" s="17">
        <v>240000000</v>
      </c>
      <c r="E10" s="17"/>
      <c r="F10" s="17">
        <v>240000000</v>
      </c>
    </row>
    <row r="11" ht="20.25" customHeight="1" spans="1:6">
      <c r="A11" s="47" t="s">
        <v>55</v>
      </c>
      <c r="B11" s="48" t="s">
        <v>99</v>
      </c>
      <c r="C11" s="48" t="s">
        <v>100</v>
      </c>
      <c r="D11" s="17">
        <v>190000000</v>
      </c>
      <c r="E11" s="17"/>
      <c r="F11" s="17">
        <v>190000000</v>
      </c>
    </row>
    <row r="12" ht="20.25" customHeight="1" spans="1:6">
      <c r="A12" s="47" t="s">
        <v>55</v>
      </c>
      <c r="B12" s="48" t="s">
        <v>101</v>
      </c>
      <c r="C12" s="48" t="s">
        <v>102</v>
      </c>
      <c r="D12" s="17">
        <v>50000000</v>
      </c>
      <c r="E12" s="17"/>
      <c r="F12" s="17">
        <v>50000000</v>
      </c>
    </row>
    <row r="13" ht="20.25" customHeight="1" spans="1:6">
      <c r="A13" s="49" t="s">
        <v>122</v>
      </c>
      <c r="B13" s="49"/>
      <c r="C13" s="49"/>
      <c r="D13" s="50">
        <v>240000000</v>
      </c>
      <c r="E13" s="50"/>
      <c r="F13" s="50">
        <v>240000000</v>
      </c>
    </row>
  </sheetData>
  <mergeCells count="7">
    <mergeCell ref="A3:F3"/>
    <mergeCell ref="A4:C4"/>
    <mergeCell ref="D5:F5"/>
    <mergeCell ref="A13:C13"/>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42"/>
  <sheetViews>
    <sheetView showZeros="0" topLeftCell="I1" workbookViewId="0">
      <pane ySplit="1" topLeftCell="A2" activePane="bottomLeft" state="frozen"/>
      <selection/>
      <selection pane="bottomLeft" activeCell="A1" sqref="A1"/>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1"/>
      <c r="B1" s="31"/>
      <c r="C1" s="31"/>
      <c r="D1" s="31"/>
      <c r="E1" s="31"/>
      <c r="F1" s="31"/>
      <c r="G1" s="31"/>
      <c r="H1" s="31"/>
      <c r="I1" s="31"/>
      <c r="J1" s="31"/>
      <c r="K1" s="31"/>
      <c r="L1" s="31"/>
      <c r="M1" s="31"/>
      <c r="N1" s="31"/>
      <c r="O1" s="31"/>
      <c r="P1" s="31"/>
      <c r="Q1" s="31"/>
    </row>
    <row r="2" customHeight="1" spans="1:17">
      <c r="A2" s="37"/>
      <c r="B2" s="37"/>
      <c r="C2" s="37"/>
      <c r="D2" s="37"/>
      <c r="E2" s="37"/>
      <c r="F2" s="37"/>
      <c r="G2" s="37"/>
      <c r="H2" s="37"/>
      <c r="I2" s="37"/>
      <c r="J2" s="37"/>
      <c r="K2" s="37"/>
      <c r="L2" s="37"/>
      <c r="M2" s="37"/>
      <c r="N2" s="37"/>
      <c r="O2" s="37"/>
      <c r="P2" s="37"/>
      <c r="Q2" s="20" t="s">
        <v>436</v>
      </c>
    </row>
    <row r="3" ht="45" customHeight="1" spans="1:17">
      <c r="A3" s="32" t="s">
        <v>437</v>
      </c>
      <c r="B3" s="32"/>
      <c r="C3" s="32"/>
      <c r="D3" s="32"/>
      <c r="E3" s="32"/>
      <c r="F3" s="32"/>
      <c r="G3" s="32"/>
      <c r="H3" s="32"/>
      <c r="I3" s="32"/>
      <c r="J3" s="32"/>
      <c r="K3" s="32"/>
      <c r="L3" s="32"/>
      <c r="M3" s="32"/>
      <c r="N3" s="41"/>
      <c r="O3" s="41"/>
      <c r="P3" s="41"/>
      <c r="Q3" s="41"/>
    </row>
    <row r="4" ht="20.25" customHeight="1" spans="1:17">
      <c r="A4" s="19" t="str">
        <f>"单位名称："&amp;"元江哈尼族彝族傣族自治县自然资源局"</f>
        <v>单位名称：元江哈尼族彝族傣族自治县自然资源局</v>
      </c>
      <c r="B4" s="19"/>
      <c r="C4" s="19"/>
      <c r="D4" s="19"/>
      <c r="E4" s="19"/>
      <c r="F4" s="19"/>
      <c r="G4" s="19"/>
      <c r="H4" s="19"/>
      <c r="I4" s="19"/>
      <c r="J4" s="19"/>
      <c r="K4" s="19"/>
      <c r="L4" s="19"/>
      <c r="M4" s="19"/>
      <c r="N4" s="19"/>
      <c r="O4" s="19"/>
      <c r="P4" s="19"/>
      <c r="Q4" s="20" t="s">
        <v>28</v>
      </c>
    </row>
    <row r="5" ht="20.25" customHeight="1" spans="1:17">
      <c r="A5" s="22" t="s">
        <v>438</v>
      </c>
      <c r="B5" s="22" t="s">
        <v>439</v>
      </c>
      <c r="C5" s="22" t="s">
        <v>440</v>
      </c>
      <c r="D5" s="22" t="s">
        <v>441</v>
      </c>
      <c r="E5" s="22" t="s">
        <v>442</v>
      </c>
      <c r="F5" s="22" t="s">
        <v>443</v>
      </c>
      <c r="G5" s="22" t="s">
        <v>157</v>
      </c>
      <c r="H5" s="22"/>
      <c r="I5" s="22"/>
      <c r="J5" s="22"/>
      <c r="K5" s="22"/>
      <c r="L5" s="22"/>
      <c r="M5" s="22"/>
      <c r="N5" s="22"/>
      <c r="O5" s="22"/>
      <c r="P5" s="22"/>
      <c r="Q5" s="22"/>
    </row>
    <row r="6" ht="20.25" customHeight="1" spans="1:17">
      <c r="A6" s="22" t="s">
        <v>444</v>
      </c>
      <c r="B6" s="22" t="s">
        <v>439</v>
      </c>
      <c r="C6" s="22" t="s">
        <v>440</v>
      </c>
      <c r="D6" s="22" t="s">
        <v>441</v>
      </c>
      <c r="E6" s="22" t="s">
        <v>442</v>
      </c>
      <c r="F6" s="22" t="s">
        <v>443</v>
      </c>
      <c r="G6" s="22" t="s">
        <v>31</v>
      </c>
      <c r="H6" s="22" t="s">
        <v>34</v>
      </c>
      <c r="I6" s="22" t="s">
        <v>445</v>
      </c>
      <c r="J6" s="22" t="s">
        <v>446</v>
      </c>
      <c r="K6" s="22" t="s">
        <v>37</v>
      </c>
      <c r="L6" s="22" t="s">
        <v>447</v>
      </c>
      <c r="M6" s="22" t="s">
        <v>62</v>
      </c>
      <c r="N6" s="22"/>
      <c r="O6" s="22"/>
      <c r="P6" s="22"/>
      <c r="Q6" s="22"/>
    </row>
    <row r="7" ht="32.4" customHeight="1" spans="1:17">
      <c r="A7" s="22"/>
      <c r="B7" s="22"/>
      <c r="C7" s="22"/>
      <c r="D7" s="22"/>
      <c r="E7" s="22"/>
      <c r="F7" s="22"/>
      <c r="G7" s="22"/>
      <c r="H7" s="22" t="s">
        <v>33</v>
      </c>
      <c r="I7" s="22"/>
      <c r="J7" s="22"/>
      <c r="K7" s="22"/>
      <c r="L7" s="22" t="s">
        <v>33</v>
      </c>
      <c r="M7" s="22" t="s">
        <v>40</v>
      </c>
      <c r="N7" s="22" t="s">
        <v>41</v>
      </c>
      <c r="O7" s="42" t="s">
        <v>42</v>
      </c>
      <c r="P7" s="42" t="s">
        <v>43</v>
      </c>
      <c r="Q7" s="42" t="s">
        <v>44</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8" t="s">
        <v>200</v>
      </c>
      <c r="B9" s="23"/>
      <c r="C9" s="23"/>
      <c r="D9" s="39"/>
      <c r="E9" s="39"/>
      <c r="F9" s="39">
        <v>133000</v>
      </c>
      <c r="G9" s="39">
        <v>133000</v>
      </c>
      <c r="H9" s="39">
        <v>133000</v>
      </c>
      <c r="I9" s="39"/>
      <c r="J9" s="35"/>
      <c r="K9" s="35"/>
      <c r="L9" s="39"/>
      <c r="M9" s="39"/>
      <c r="N9" s="39"/>
      <c r="O9" s="39"/>
      <c r="P9" s="39"/>
      <c r="Q9" s="39"/>
    </row>
    <row r="10" ht="20.25" customHeight="1" spans="1:17">
      <c r="A10" s="23"/>
      <c r="B10" s="23" t="s">
        <v>448</v>
      </c>
      <c r="C10" s="23" t="str">
        <f t="shared" ref="C10:C29" si="0">"A05010301"&amp;"  "&amp;"办公椅"</f>
        <v>A05010301  办公椅</v>
      </c>
      <c r="D10" s="40" t="s">
        <v>315</v>
      </c>
      <c r="E10" s="24">
        <v>10</v>
      </c>
      <c r="F10" s="39">
        <v>8000</v>
      </c>
      <c r="G10" s="39">
        <v>8000</v>
      </c>
      <c r="H10" s="35">
        <v>8000</v>
      </c>
      <c r="I10" s="35"/>
      <c r="J10" s="35"/>
      <c r="K10" s="35"/>
      <c r="L10" s="39"/>
      <c r="M10" s="39"/>
      <c r="N10" s="39"/>
      <c r="O10" s="39"/>
      <c r="P10" s="39"/>
      <c r="Q10" s="39"/>
    </row>
    <row r="11" ht="20.25" customHeight="1" spans="1:17">
      <c r="A11" s="23"/>
      <c r="B11" s="23" t="s">
        <v>449</v>
      </c>
      <c r="C11" s="23" t="str">
        <f>"A02021301"&amp;"  "&amp;"碎纸机"</f>
        <v>A02021301  碎纸机</v>
      </c>
      <c r="D11" s="40" t="s">
        <v>450</v>
      </c>
      <c r="E11" s="24">
        <v>1</v>
      </c>
      <c r="F11" s="39">
        <v>1000</v>
      </c>
      <c r="G11" s="39">
        <v>1000</v>
      </c>
      <c r="H11" s="35">
        <v>1000</v>
      </c>
      <c r="I11" s="35"/>
      <c r="J11" s="35"/>
      <c r="K11" s="35"/>
      <c r="L11" s="39"/>
      <c r="M11" s="39"/>
      <c r="N11" s="39"/>
      <c r="O11" s="39"/>
      <c r="P11" s="39"/>
      <c r="Q11" s="39"/>
    </row>
    <row r="12" ht="20.25" customHeight="1" spans="1:17">
      <c r="A12" s="23"/>
      <c r="B12" s="23" t="s">
        <v>451</v>
      </c>
      <c r="C12" s="23" t="str">
        <f>"A02061804"&amp;"  "&amp;"空调机"</f>
        <v>A02061804  空调机</v>
      </c>
      <c r="D12" s="40" t="s">
        <v>450</v>
      </c>
      <c r="E12" s="24">
        <v>4</v>
      </c>
      <c r="F12" s="39">
        <v>24000</v>
      </c>
      <c r="G12" s="39">
        <v>24000</v>
      </c>
      <c r="H12" s="35">
        <v>24000</v>
      </c>
      <c r="I12" s="35"/>
      <c r="J12" s="35"/>
      <c r="K12" s="35"/>
      <c r="L12" s="39"/>
      <c r="M12" s="39"/>
      <c r="N12" s="39"/>
      <c r="O12" s="39"/>
      <c r="P12" s="39"/>
      <c r="Q12" s="39"/>
    </row>
    <row r="13" ht="20.25" customHeight="1" spans="1:17">
      <c r="A13" s="23"/>
      <c r="B13" s="23" t="s">
        <v>452</v>
      </c>
      <c r="C13" s="23" t="str">
        <f t="shared" ref="C13:C38" si="1">"A02010108"&amp;"  "&amp;"便携式计算机"</f>
        <v>A02010108  便携式计算机</v>
      </c>
      <c r="D13" s="40" t="s">
        <v>450</v>
      </c>
      <c r="E13" s="24">
        <v>3</v>
      </c>
      <c r="F13" s="39">
        <v>21000</v>
      </c>
      <c r="G13" s="39">
        <v>21000</v>
      </c>
      <c r="H13" s="35">
        <v>21000</v>
      </c>
      <c r="I13" s="35"/>
      <c r="J13" s="35"/>
      <c r="K13" s="35"/>
      <c r="L13" s="39"/>
      <c r="M13" s="39"/>
      <c r="N13" s="39"/>
      <c r="O13" s="39"/>
      <c r="P13" s="39"/>
      <c r="Q13" s="39"/>
    </row>
    <row r="14" ht="20.25" customHeight="1" spans="1:17">
      <c r="A14" s="23"/>
      <c r="B14" s="23" t="s">
        <v>453</v>
      </c>
      <c r="C14" s="23" t="str">
        <f t="shared" ref="C14:C34" si="2">"A05010505"&amp;"  "&amp;"茶水柜"</f>
        <v>A05010505  茶水柜</v>
      </c>
      <c r="D14" s="40" t="s">
        <v>450</v>
      </c>
      <c r="E14" s="24">
        <v>1</v>
      </c>
      <c r="F14" s="39">
        <v>1500</v>
      </c>
      <c r="G14" s="39">
        <v>1500</v>
      </c>
      <c r="H14" s="35">
        <v>1500</v>
      </c>
      <c r="I14" s="35"/>
      <c r="J14" s="35"/>
      <c r="K14" s="35"/>
      <c r="L14" s="39"/>
      <c r="M14" s="39"/>
      <c r="N14" s="39"/>
      <c r="O14" s="39"/>
      <c r="P14" s="39"/>
      <c r="Q14" s="39"/>
    </row>
    <row r="15" ht="20.25" customHeight="1" spans="1:17">
      <c r="A15" s="23"/>
      <c r="B15" s="23" t="s">
        <v>454</v>
      </c>
      <c r="C15" s="23" t="str">
        <f>"A02021004"&amp;"  "&amp;"A4彩色打印机"</f>
        <v>A02021004  A4彩色打印机</v>
      </c>
      <c r="D15" s="40" t="s">
        <v>450</v>
      </c>
      <c r="E15" s="24">
        <v>1</v>
      </c>
      <c r="F15" s="39">
        <v>4500</v>
      </c>
      <c r="G15" s="39">
        <v>4500</v>
      </c>
      <c r="H15" s="35">
        <v>4500</v>
      </c>
      <c r="I15" s="35"/>
      <c r="J15" s="35"/>
      <c r="K15" s="35"/>
      <c r="L15" s="39"/>
      <c r="M15" s="39"/>
      <c r="N15" s="39"/>
      <c r="O15" s="39"/>
      <c r="P15" s="39"/>
      <c r="Q15" s="39"/>
    </row>
    <row r="16" ht="20.25" customHeight="1" spans="1:17">
      <c r="A16" s="23"/>
      <c r="B16" s="23" t="s">
        <v>455</v>
      </c>
      <c r="C16" s="23" t="str">
        <f t="shared" ref="C16:C40" si="3">"A02010105"&amp;"  "&amp;"台式计算机"</f>
        <v>A02010105  台式计算机</v>
      </c>
      <c r="D16" s="40" t="s">
        <v>450</v>
      </c>
      <c r="E16" s="24">
        <v>5</v>
      </c>
      <c r="F16" s="39">
        <v>30000</v>
      </c>
      <c r="G16" s="39">
        <v>30000</v>
      </c>
      <c r="H16" s="35">
        <v>30000</v>
      </c>
      <c r="I16" s="35"/>
      <c r="J16" s="35"/>
      <c r="K16" s="35"/>
      <c r="L16" s="39"/>
      <c r="M16" s="39"/>
      <c r="N16" s="39"/>
      <c r="O16" s="39"/>
      <c r="P16" s="39"/>
      <c r="Q16" s="39"/>
    </row>
    <row r="17" ht="20.25" customHeight="1" spans="1:17">
      <c r="A17" s="23"/>
      <c r="B17" s="23" t="s">
        <v>456</v>
      </c>
      <c r="C17" s="23" t="str">
        <f t="shared" ref="C17:C41" si="4">"A05010502"&amp;"  "&amp;"文件柜"</f>
        <v>A05010502  文件柜</v>
      </c>
      <c r="D17" s="40" t="s">
        <v>457</v>
      </c>
      <c r="E17" s="24">
        <v>40</v>
      </c>
      <c r="F17" s="39">
        <v>32000</v>
      </c>
      <c r="G17" s="39">
        <v>32000</v>
      </c>
      <c r="H17" s="35">
        <v>32000</v>
      </c>
      <c r="I17" s="35"/>
      <c r="J17" s="35"/>
      <c r="K17" s="35"/>
      <c r="L17" s="39"/>
      <c r="M17" s="39"/>
      <c r="N17" s="39"/>
      <c r="O17" s="39"/>
      <c r="P17" s="39"/>
      <c r="Q17" s="39"/>
    </row>
    <row r="18" ht="20.25" customHeight="1" spans="1:17">
      <c r="A18" s="23"/>
      <c r="B18" s="23" t="s">
        <v>458</v>
      </c>
      <c r="C18" s="23" t="str">
        <f t="shared" ref="C18:C35" si="5">"A02021003"&amp;"  "&amp;"A4黑白打印机"</f>
        <v>A02021003  A4黑白打印机</v>
      </c>
      <c r="D18" s="40" t="s">
        <v>450</v>
      </c>
      <c r="E18" s="24">
        <v>4</v>
      </c>
      <c r="F18" s="39">
        <v>6000</v>
      </c>
      <c r="G18" s="39">
        <v>6000</v>
      </c>
      <c r="H18" s="35">
        <v>6000</v>
      </c>
      <c r="I18" s="35"/>
      <c r="J18" s="35"/>
      <c r="K18" s="35"/>
      <c r="L18" s="39"/>
      <c r="M18" s="39"/>
      <c r="N18" s="39"/>
      <c r="O18" s="39"/>
      <c r="P18" s="39"/>
      <c r="Q18" s="39"/>
    </row>
    <row r="19" ht="20.25" customHeight="1" spans="1:17">
      <c r="A19" s="23"/>
      <c r="B19" s="23" t="s">
        <v>459</v>
      </c>
      <c r="C19" s="23" t="str">
        <f t="shared" ref="C19:C30" si="6">"A02061818"&amp;"  "&amp;"饮水器"</f>
        <v>A02061818  饮水器</v>
      </c>
      <c r="D19" s="40" t="s">
        <v>450</v>
      </c>
      <c r="E19" s="24">
        <v>5</v>
      </c>
      <c r="F19" s="39">
        <v>5000</v>
      </c>
      <c r="G19" s="39">
        <v>5000</v>
      </c>
      <c r="H19" s="35">
        <v>5000</v>
      </c>
      <c r="I19" s="35"/>
      <c r="J19" s="35"/>
      <c r="K19" s="35"/>
      <c r="L19" s="39"/>
      <c r="M19" s="39"/>
      <c r="N19" s="39"/>
      <c r="O19" s="39"/>
      <c r="P19" s="39"/>
      <c r="Q19" s="39"/>
    </row>
    <row r="20" ht="20.25" customHeight="1" spans="1:17">
      <c r="A20" s="38" t="s">
        <v>256</v>
      </c>
      <c r="B20" s="23"/>
      <c r="C20" s="23"/>
      <c r="D20" s="23"/>
      <c r="E20" s="23"/>
      <c r="F20" s="39">
        <v>88000</v>
      </c>
      <c r="G20" s="39">
        <v>88000</v>
      </c>
      <c r="H20" s="39">
        <v>88000</v>
      </c>
      <c r="I20" s="39"/>
      <c r="J20" s="35"/>
      <c r="K20" s="35"/>
      <c r="L20" s="39"/>
      <c r="M20" s="39"/>
      <c r="N20" s="39"/>
      <c r="O20" s="39"/>
      <c r="P20" s="39"/>
      <c r="Q20" s="39"/>
    </row>
    <row r="21" ht="20.25" customHeight="1" spans="1:17">
      <c r="A21" s="23"/>
      <c r="B21" s="23" t="s">
        <v>460</v>
      </c>
      <c r="C21" s="23" t="str">
        <f t="shared" ref="C21:C36" si="7">"A02020100"&amp;"  "&amp;"复印机"</f>
        <v>A02020100  复印机</v>
      </c>
      <c r="D21" s="40" t="s">
        <v>450</v>
      </c>
      <c r="E21" s="24">
        <v>1</v>
      </c>
      <c r="F21" s="39">
        <v>32000</v>
      </c>
      <c r="G21" s="39">
        <v>32000</v>
      </c>
      <c r="H21" s="35">
        <v>32000</v>
      </c>
      <c r="I21" s="35"/>
      <c r="J21" s="35"/>
      <c r="K21" s="35"/>
      <c r="L21" s="39"/>
      <c r="M21" s="39"/>
      <c r="N21" s="39"/>
      <c r="O21" s="39"/>
      <c r="P21" s="39"/>
      <c r="Q21" s="39"/>
    </row>
    <row r="22" ht="20.25" customHeight="1" spans="1:17">
      <c r="A22" s="23"/>
      <c r="B22" s="23" t="s">
        <v>461</v>
      </c>
      <c r="C22" s="23" t="str">
        <f>"A02021120"&amp;"  "&amp;"高拍仪"</f>
        <v>A02021120  高拍仪</v>
      </c>
      <c r="D22" s="40" t="s">
        <v>450</v>
      </c>
      <c r="E22" s="24">
        <v>2</v>
      </c>
      <c r="F22" s="39">
        <v>6000</v>
      </c>
      <c r="G22" s="39">
        <v>6000</v>
      </c>
      <c r="H22" s="35">
        <v>6000</v>
      </c>
      <c r="I22" s="35"/>
      <c r="J22" s="35"/>
      <c r="K22" s="35"/>
      <c r="L22" s="39"/>
      <c r="M22" s="39"/>
      <c r="N22" s="39"/>
      <c r="O22" s="39"/>
      <c r="P22" s="39"/>
      <c r="Q22" s="39"/>
    </row>
    <row r="23" ht="20.25" customHeight="1" spans="1:17">
      <c r="A23" s="23"/>
      <c r="B23" s="23" t="s">
        <v>462</v>
      </c>
      <c r="C23" s="23" t="str">
        <f>"C23090101"&amp;"  "&amp;"单证印刷服务"</f>
        <v>C23090101  单证印刷服务</v>
      </c>
      <c r="D23" s="40" t="s">
        <v>463</v>
      </c>
      <c r="E23" s="24">
        <v>1</v>
      </c>
      <c r="F23" s="39">
        <v>50000</v>
      </c>
      <c r="G23" s="39">
        <v>50000</v>
      </c>
      <c r="H23" s="35">
        <v>50000</v>
      </c>
      <c r="I23" s="35"/>
      <c r="J23" s="35"/>
      <c r="K23" s="35"/>
      <c r="L23" s="39"/>
      <c r="M23" s="39"/>
      <c r="N23" s="39"/>
      <c r="O23" s="39"/>
      <c r="P23" s="39"/>
      <c r="Q23" s="39"/>
    </row>
    <row r="24" ht="20.25" customHeight="1" spans="1:17">
      <c r="A24" s="38" t="s">
        <v>189</v>
      </c>
      <c r="B24" s="23"/>
      <c r="C24" s="23"/>
      <c r="D24" s="23"/>
      <c r="E24" s="23"/>
      <c r="F24" s="39">
        <v>58000</v>
      </c>
      <c r="G24" s="39">
        <v>58000</v>
      </c>
      <c r="H24" s="39">
        <v>58000</v>
      </c>
      <c r="I24" s="39"/>
      <c r="J24" s="35"/>
      <c r="K24" s="35"/>
      <c r="L24" s="39"/>
      <c r="M24" s="39"/>
      <c r="N24" s="39"/>
      <c r="O24" s="39"/>
      <c r="P24" s="39"/>
      <c r="Q24" s="39"/>
    </row>
    <row r="25" ht="20.25" customHeight="1" spans="1:17">
      <c r="A25" s="23"/>
      <c r="B25" s="23" t="s">
        <v>464</v>
      </c>
      <c r="C25" s="23" t="str">
        <f t="shared" ref="C25:C32" si="8">"C23120301"&amp;"  "&amp;"车辆维修和保养服务"</f>
        <v>C23120301  车辆维修和保养服务</v>
      </c>
      <c r="D25" s="40" t="s">
        <v>465</v>
      </c>
      <c r="E25" s="24">
        <v>2</v>
      </c>
      <c r="F25" s="39">
        <v>16000</v>
      </c>
      <c r="G25" s="39">
        <v>16000</v>
      </c>
      <c r="H25" s="35">
        <v>16000</v>
      </c>
      <c r="I25" s="35"/>
      <c r="J25" s="35"/>
      <c r="K25" s="35"/>
      <c r="L25" s="39"/>
      <c r="M25" s="39"/>
      <c r="N25" s="39"/>
      <c r="O25" s="39"/>
      <c r="P25" s="39"/>
      <c r="Q25" s="39"/>
    </row>
    <row r="26" ht="20.25" customHeight="1" spans="1:17">
      <c r="A26" s="23"/>
      <c r="B26" s="23" t="s">
        <v>466</v>
      </c>
      <c r="C26" s="23" t="str">
        <f t="shared" ref="C26:C39" si="9">"C1804010201"&amp;"  "&amp;"机动车保险服务"</f>
        <v>C1804010201  机动车保险服务</v>
      </c>
      <c r="D26" s="40" t="s">
        <v>465</v>
      </c>
      <c r="E26" s="24">
        <v>2</v>
      </c>
      <c r="F26" s="39">
        <v>12000</v>
      </c>
      <c r="G26" s="39">
        <v>12000</v>
      </c>
      <c r="H26" s="35">
        <v>12000</v>
      </c>
      <c r="I26" s="35"/>
      <c r="J26" s="35"/>
      <c r="K26" s="35"/>
      <c r="L26" s="39"/>
      <c r="M26" s="39"/>
      <c r="N26" s="39"/>
      <c r="O26" s="39"/>
      <c r="P26" s="39"/>
      <c r="Q26" s="39"/>
    </row>
    <row r="27" ht="20.25" customHeight="1" spans="1:17">
      <c r="A27" s="23"/>
      <c r="B27" s="23" t="s">
        <v>467</v>
      </c>
      <c r="C27" s="23" t="str">
        <f t="shared" ref="C27:C37" si="10">"C23120302"&amp;"  "&amp;"车辆加油、添加燃料服务"</f>
        <v>C23120302  车辆加油、添加燃料服务</v>
      </c>
      <c r="D27" s="40" t="s">
        <v>465</v>
      </c>
      <c r="E27" s="24">
        <v>2</v>
      </c>
      <c r="F27" s="39">
        <v>30000</v>
      </c>
      <c r="G27" s="39">
        <v>30000</v>
      </c>
      <c r="H27" s="35">
        <v>30000</v>
      </c>
      <c r="I27" s="35"/>
      <c r="J27" s="35"/>
      <c r="K27" s="35"/>
      <c r="L27" s="39"/>
      <c r="M27" s="39"/>
      <c r="N27" s="39"/>
      <c r="O27" s="39"/>
      <c r="P27" s="39"/>
      <c r="Q27" s="39"/>
    </row>
    <row r="28" ht="20.25" customHeight="1" spans="1:17">
      <c r="A28" s="38" t="s">
        <v>266</v>
      </c>
      <c r="B28" s="23"/>
      <c r="C28" s="23"/>
      <c r="D28" s="23"/>
      <c r="E28" s="23"/>
      <c r="F28" s="39">
        <v>284900</v>
      </c>
      <c r="G28" s="39">
        <v>284900</v>
      </c>
      <c r="H28" s="39"/>
      <c r="I28" s="39"/>
      <c r="J28" s="35"/>
      <c r="K28" s="35"/>
      <c r="L28" s="39">
        <v>284900</v>
      </c>
      <c r="M28" s="39"/>
      <c r="N28" s="39"/>
      <c r="O28" s="39"/>
      <c r="P28" s="39"/>
      <c r="Q28" s="39">
        <v>284900</v>
      </c>
    </row>
    <row r="29" ht="20.25" customHeight="1" spans="1:17">
      <c r="A29" s="23"/>
      <c r="B29" s="23" t="s">
        <v>468</v>
      </c>
      <c r="C29" s="23" t="str">
        <f t="shared" si="0"/>
        <v>A05010301  办公椅</v>
      </c>
      <c r="D29" s="40" t="s">
        <v>315</v>
      </c>
      <c r="E29" s="24">
        <v>10</v>
      </c>
      <c r="F29" s="39">
        <v>8000</v>
      </c>
      <c r="G29" s="39">
        <v>8000</v>
      </c>
      <c r="H29" s="35"/>
      <c r="I29" s="35"/>
      <c r="J29" s="35"/>
      <c r="K29" s="35"/>
      <c r="L29" s="39">
        <v>8000</v>
      </c>
      <c r="M29" s="39"/>
      <c r="N29" s="39"/>
      <c r="O29" s="39"/>
      <c r="P29" s="39"/>
      <c r="Q29" s="39">
        <v>8000</v>
      </c>
    </row>
    <row r="30" ht="20.25" customHeight="1" spans="1:17">
      <c r="A30" s="23"/>
      <c r="B30" s="23" t="s">
        <v>469</v>
      </c>
      <c r="C30" s="23" t="str">
        <f t="shared" si="6"/>
        <v>A02061818  饮水器</v>
      </c>
      <c r="D30" s="40" t="s">
        <v>450</v>
      </c>
      <c r="E30" s="24">
        <v>5</v>
      </c>
      <c r="F30" s="39">
        <v>5000</v>
      </c>
      <c r="G30" s="39">
        <v>5000</v>
      </c>
      <c r="H30" s="35"/>
      <c r="I30" s="35"/>
      <c r="J30" s="35"/>
      <c r="K30" s="35"/>
      <c r="L30" s="39">
        <v>5000</v>
      </c>
      <c r="M30" s="39"/>
      <c r="N30" s="39"/>
      <c r="O30" s="39"/>
      <c r="P30" s="39"/>
      <c r="Q30" s="39">
        <v>5000</v>
      </c>
    </row>
    <row r="31" ht="20.25" customHeight="1" spans="1:17">
      <c r="A31" s="23"/>
      <c r="B31" s="23" t="s">
        <v>470</v>
      </c>
      <c r="C31" s="23" t="str">
        <f>"A08060301"&amp;"  "&amp;"基础软件"</f>
        <v>A08060301  基础软件</v>
      </c>
      <c r="D31" s="40" t="s">
        <v>315</v>
      </c>
      <c r="E31" s="24">
        <v>1</v>
      </c>
      <c r="F31" s="39">
        <v>18600</v>
      </c>
      <c r="G31" s="39">
        <v>18600</v>
      </c>
      <c r="H31" s="35"/>
      <c r="I31" s="35"/>
      <c r="J31" s="35"/>
      <c r="K31" s="35"/>
      <c r="L31" s="39">
        <v>18600</v>
      </c>
      <c r="M31" s="39"/>
      <c r="N31" s="39"/>
      <c r="O31" s="39"/>
      <c r="P31" s="39"/>
      <c r="Q31" s="39">
        <v>18600</v>
      </c>
    </row>
    <row r="32" ht="20.25" customHeight="1" spans="1:17">
      <c r="A32" s="23"/>
      <c r="B32" s="23" t="s">
        <v>471</v>
      </c>
      <c r="C32" s="23" t="str">
        <f t="shared" si="8"/>
        <v>C23120301  车辆维修和保养服务</v>
      </c>
      <c r="D32" s="40" t="s">
        <v>465</v>
      </c>
      <c r="E32" s="24">
        <v>2</v>
      </c>
      <c r="F32" s="39">
        <v>40000</v>
      </c>
      <c r="G32" s="39">
        <v>40000</v>
      </c>
      <c r="H32" s="35"/>
      <c r="I32" s="35"/>
      <c r="J32" s="35"/>
      <c r="K32" s="35"/>
      <c r="L32" s="39">
        <v>40000</v>
      </c>
      <c r="M32" s="39"/>
      <c r="N32" s="39"/>
      <c r="O32" s="39"/>
      <c r="P32" s="39"/>
      <c r="Q32" s="39">
        <v>40000</v>
      </c>
    </row>
    <row r="33" ht="20.25" customHeight="1" spans="1:17">
      <c r="A33" s="23"/>
      <c r="B33" s="23" t="s">
        <v>472</v>
      </c>
      <c r="C33" s="23" t="str">
        <f>"A02052305"&amp;"  "&amp;"空调机组"</f>
        <v>A02052305  空调机组</v>
      </c>
      <c r="D33" s="40" t="s">
        <v>450</v>
      </c>
      <c r="E33" s="24">
        <v>4</v>
      </c>
      <c r="F33" s="39">
        <v>24000</v>
      </c>
      <c r="G33" s="39">
        <v>24000</v>
      </c>
      <c r="H33" s="35"/>
      <c r="I33" s="35"/>
      <c r="J33" s="35"/>
      <c r="K33" s="35"/>
      <c r="L33" s="39">
        <v>24000</v>
      </c>
      <c r="M33" s="39"/>
      <c r="N33" s="39"/>
      <c r="O33" s="39"/>
      <c r="P33" s="39"/>
      <c r="Q33" s="39">
        <v>24000</v>
      </c>
    </row>
    <row r="34" ht="20.25" customHeight="1" spans="1:17">
      <c r="A34" s="23"/>
      <c r="B34" s="23" t="s">
        <v>473</v>
      </c>
      <c r="C34" s="23" t="str">
        <f t="shared" si="2"/>
        <v>A05010505  茶水柜</v>
      </c>
      <c r="D34" s="40" t="s">
        <v>457</v>
      </c>
      <c r="E34" s="24">
        <v>1</v>
      </c>
      <c r="F34" s="39">
        <v>1500</v>
      </c>
      <c r="G34" s="39">
        <v>1500</v>
      </c>
      <c r="H34" s="35"/>
      <c r="I34" s="35"/>
      <c r="J34" s="35"/>
      <c r="K34" s="35"/>
      <c r="L34" s="39">
        <v>1500</v>
      </c>
      <c r="M34" s="39"/>
      <c r="N34" s="39"/>
      <c r="O34" s="39"/>
      <c r="P34" s="39"/>
      <c r="Q34" s="39">
        <v>1500</v>
      </c>
    </row>
    <row r="35" ht="20.25" customHeight="1" spans="1:17">
      <c r="A35" s="23"/>
      <c r="B35" s="23" t="s">
        <v>474</v>
      </c>
      <c r="C35" s="23" t="str">
        <f t="shared" si="5"/>
        <v>A02021003  A4黑白打印机</v>
      </c>
      <c r="D35" s="40" t="s">
        <v>450</v>
      </c>
      <c r="E35" s="24">
        <v>4</v>
      </c>
      <c r="F35" s="39">
        <v>4800</v>
      </c>
      <c r="G35" s="39">
        <v>4800</v>
      </c>
      <c r="H35" s="35"/>
      <c r="I35" s="35"/>
      <c r="J35" s="35"/>
      <c r="K35" s="35"/>
      <c r="L35" s="39">
        <v>4800</v>
      </c>
      <c r="M35" s="39"/>
      <c r="N35" s="39"/>
      <c r="O35" s="39"/>
      <c r="P35" s="39"/>
      <c r="Q35" s="39">
        <v>4800</v>
      </c>
    </row>
    <row r="36" ht="20.25" customHeight="1" spans="1:17">
      <c r="A36" s="23"/>
      <c r="B36" s="23" t="s">
        <v>475</v>
      </c>
      <c r="C36" s="23" t="str">
        <f t="shared" si="7"/>
        <v>A02020100  复印机</v>
      </c>
      <c r="D36" s="40" t="s">
        <v>450</v>
      </c>
      <c r="E36" s="24">
        <v>1</v>
      </c>
      <c r="F36" s="39">
        <v>32000</v>
      </c>
      <c r="G36" s="39">
        <v>32000</v>
      </c>
      <c r="H36" s="35"/>
      <c r="I36" s="35"/>
      <c r="J36" s="35"/>
      <c r="K36" s="35"/>
      <c r="L36" s="39">
        <v>32000</v>
      </c>
      <c r="M36" s="39"/>
      <c r="N36" s="39"/>
      <c r="O36" s="39"/>
      <c r="P36" s="39"/>
      <c r="Q36" s="39">
        <v>32000</v>
      </c>
    </row>
    <row r="37" ht="20.25" customHeight="1" spans="1:17">
      <c r="A37" s="23"/>
      <c r="B37" s="23" t="s">
        <v>476</v>
      </c>
      <c r="C37" s="23" t="str">
        <f t="shared" si="10"/>
        <v>C23120302  车辆加油、添加燃料服务</v>
      </c>
      <c r="D37" s="40" t="s">
        <v>465</v>
      </c>
      <c r="E37" s="24">
        <v>2</v>
      </c>
      <c r="F37" s="39">
        <v>50000</v>
      </c>
      <c r="G37" s="39">
        <v>50000</v>
      </c>
      <c r="H37" s="35"/>
      <c r="I37" s="35"/>
      <c r="J37" s="35"/>
      <c r="K37" s="35"/>
      <c r="L37" s="39">
        <v>50000</v>
      </c>
      <c r="M37" s="39"/>
      <c r="N37" s="39"/>
      <c r="O37" s="39"/>
      <c r="P37" s="39"/>
      <c r="Q37" s="39">
        <v>50000</v>
      </c>
    </row>
    <row r="38" ht="20.25" customHeight="1" spans="1:17">
      <c r="A38" s="23"/>
      <c r="B38" s="23" t="s">
        <v>477</v>
      </c>
      <c r="C38" s="23" t="str">
        <f t="shared" si="1"/>
        <v>A02010108  便携式计算机</v>
      </c>
      <c r="D38" s="40" t="s">
        <v>450</v>
      </c>
      <c r="E38" s="24">
        <v>3</v>
      </c>
      <c r="F38" s="39">
        <v>21000</v>
      </c>
      <c r="G38" s="39">
        <v>21000</v>
      </c>
      <c r="H38" s="35"/>
      <c r="I38" s="35"/>
      <c r="J38" s="35"/>
      <c r="K38" s="35"/>
      <c r="L38" s="39">
        <v>21000</v>
      </c>
      <c r="M38" s="39"/>
      <c r="N38" s="39"/>
      <c r="O38" s="39"/>
      <c r="P38" s="39"/>
      <c r="Q38" s="39">
        <v>21000</v>
      </c>
    </row>
    <row r="39" ht="20.25" customHeight="1" spans="1:17">
      <c r="A39" s="23"/>
      <c r="B39" s="23" t="s">
        <v>478</v>
      </c>
      <c r="C39" s="23" t="str">
        <f t="shared" si="9"/>
        <v>C1804010201  机动车保险服务</v>
      </c>
      <c r="D39" s="40" t="s">
        <v>465</v>
      </c>
      <c r="E39" s="24">
        <v>2</v>
      </c>
      <c r="F39" s="39">
        <v>18000</v>
      </c>
      <c r="G39" s="39">
        <v>18000</v>
      </c>
      <c r="H39" s="35"/>
      <c r="I39" s="35"/>
      <c r="J39" s="35"/>
      <c r="K39" s="35"/>
      <c r="L39" s="39">
        <v>18000</v>
      </c>
      <c r="M39" s="39"/>
      <c r="N39" s="39"/>
      <c r="O39" s="39"/>
      <c r="P39" s="39"/>
      <c r="Q39" s="39">
        <v>18000</v>
      </c>
    </row>
    <row r="40" ht="20.25" customHeight="1" spans="1:17">
      <c r="A40" s="23"/>
      <c r="B40" s="23" t="s">
        <v>479</v>
      </c>
      <c r="C40" s="23" t="str">
        <f t="shared" si="3"/>
        <v>A02010105  台式计算机</v>
      </c>
      <c r="D40" s="40" t="s">
        <v>450</v>
      </c>
      <c r="E40" s="24">
        <v>5</v>
      </c>
      <c r="F40" s="39">
        <v>30000</v>
      </c>
      <c r="G40" s="39">
        <v>30000</v>
      </c>
      <c r="H40" s="35"/>
      <c r="I40" s="35"/>
      <c r="J40" s="35"/>
      <c r="K40" s="35"/>
      <c r="L40" s="39">
        <v>30000</v>
      </c>
      <c r="M40" s="39"/>
      <c r="N40" s="39"/>
      <c r="O40" s="39"/>
      <c r="P40" s="39"/>
      <c r="Q40" s="39">
        <v>30000</v>
      </c>
    </row>
    <row r="41" ht="20.25" customHeight="1" spans="1:17">
      <c r="A41" s="23"/>
      <c r="B41" s="23" t="s">
        <v>480</v>
      </c>
      <c r="C41" s="23" t="str">
        <f t="shared" si="4"/>
        <v>A05010502  文件柜</v>
      </c>
      <c r="D41" s="40" t="s">
        <v>457</v>
      </c>
      <c r="E41" s="24">
        <v>40</v>
      </c>
      <c r="F41" s="39">
        <v>32000</v>
      </c>
      <c r="G41" s="39">
        <v>32000</v>
      </c>
      <c r="H41" s="35"/>
      <c r="I41" s="35"/>
      <c r="J41" s="35"/>
      <c r="K41" s="35"/>
      <c r="L41" s="39">
        <v>32000</v>
      </c>
      <c r="M41" s="39"/>
      <c r="N41" s="39"/>
      <c r="O41" s="39"/>
      <c r="P41" s="39"/>
      <c r="Q41" s="39">
        <v>32000</v>
      </c>
    </row>
    <row r="42" ht="20.25" customHeight="1" spans="1:17">
      <c r="A42" s="24" t="s">
        <v>31</v>
      </c>
      <c r="B42" s="24"/>
      <c r="C42" s="24"/>
      <c r="D42" s="40"/>
      <c r="E42" s="40"/>
      <c r="F42" s="39">
        <v>563900</v>
      </c>
      <c r="G42" s="39">
        <v>563900</v>
      </c>
      <c r="H42" s="39">
        <v>279000</v>
      </c>
      <c r="I42" s="39"/>
      <c r="J42" s="39"/>
      <c r="K42" s="39"/>
      <c r="L42" s="39">
        <v>284900</v>
      </c>
      <c r="M42" s="39"/>
      <c r="N42" s="39"/>
      <c r="O42" s="39"/>
      <c r="P42" s="39"/>
      <c r="Q42" s="39">
        <v>284900</v>
      </c>
    </row>
  </sheetData>
  <mergeCells count="17">
    <mergeCell ref="A2:M2"/>
    <mergeCell ref="A3:Q3"/>
    <mergeCell ref="A4:M4"/>
    <mergeCell ref="G5:Q5"/>
    <mergeCell ref="L6:Q6"/>
    <mergeCell ref="A42:E42"/>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9"/>
  <sheetViews>
    <sheetView showZeros="0" workbookViewId="0">
      <pane ySplit="1" topLeftCell="A2" activePane="bottomLeft" state="frozen"/>
      <selection/>
      <selection pane="bottomLeft" activeCell="A1" sqref="A1"/>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1"/>
      <c r="B1" s="31"/>
      <c r="C1" s="31"/>
      <c r="D1" s="31"/>
      <c r="E1" s="31"/>
      <c r="F1" s="31"/>
      <c r="G1" s="31"/>
      <c r="H1" s="31"/>
      <c r="I1" s="31"/>
      <c r="J1" s="31"/>
      <c r="K1" s="31"/>
      <c r="L1" s="31"/>
      <c r="M1" s="31"/>
      <c r="N1" s="31"/>
    </row>
    <row r="2" customHeight="1" spans="1:14">
      <c r="A2" s="20"/>
      <c r="B2" s="20"/>
      <c r="C2" s="20"/>
      <c r="D2" s="20"/>
      <c r="E2" s="20"/>
      <c r="F2" s="20"/>
      <c r="G2" s="20"/>
      <c r="H2" s="20"/>
      <c r="I2" s="20"/>
      <c r="J2" s="20"/>
      <c r="K2" s="20"/>
      <c r="L2" s="20"/>
      <c r="M2" s="20"/>
      <c r="N2" s="20" t="s">
        <v>481</v>
      </c>
    </row>
    <row r="3" ht="45" customHeight="1" spans="1:14">
      <c r="A3" s="32" t="s">
        <v>482</v>
      </c>
      <c r="B3" s="32"/>
      <c r="C3" s="32"/>
      <c r="D3" s="32"/>
      <c r="E3" s="32"/>
      <c r="F3" s="32"/>
      <c r="G3" s="32"/>
      <c r="H3" s="32"/>
      <c r="I3" s="32"/>
      <c r="J3" s="32"/>
      <c r="K3" s="32"/>
      <c r="L3" s="32"/>
      <c r="M3" s="32"/>
      <c r="N3" s="32"/>
    </row>
    <row r="4" ht="20.25" customHeight="1" spans="1:14">
      <c r="A4" s="19" t="str">
        <f>"单位名称："&amp;"元江哈尼族彝族傣族自治县自然资源局"</f>
        <v>单位名称：元江哈尼族彝族傣族自治县自然资源局</v>
      </c>
      <c r="B4" s="19"/>
      <c r="C4" s="19"/>
      <c r="D4" s="19"/>
      <c r="E4" s="19"/>
      <c r="F4" s="19"/>
      <c r="G4" s="19"/>
      <c r="H4" s="19"/>
      <c r="I4" s="20"/>
      <c r="J4" s="20"/>
      <c r="K4" s="20"/>
      <c r="L4" s="20"/>
      <c r="M4" s="20"/>
      <c r="N4" s="20" t="s">
        <v>28</v>
      </c>
    </row>
    <row r="5" ht="27.15" customHeight="1" spans="1:14">
      <c r="A5" s="33" t="s">
        <v>438</v>
      </c>
      <c r="B5" s="33" t="s">
        <v>483</v>
      </c>
      <c r="C5" s="33" t="s">
        <v>484</v>
      </c>
      <c r="D5" s="33" t="s">
        <v>157</v>
      </c>
      <c r="E5" s="33"/>
      <c r="F5" s="33"/>
      <c r="G5" s="33"/>
      <c r="H5" s="33"/>
      <c r="I5" s="33"/>
      <c r="J5" s="33"/>
      <c r="K5" s="33"/>
      <c r="L5" s="33"/>
      <c r="M5" s="33"/>
      <c r="N5" s="33"/>
    </row>
    <row r="6" ht="23.4" customHeight="1" spans="1:14">
      <c r="A6" s="33" t="s">
        <v>444</v>
      </c>
      <c r="B6" s="33"/>
      <c r="C6" s="33" t="s">
        <v>485</v>
      </c>
      <c r="D6" s="33" t="s">
        <v>31</v>
      </c>
      <c r="E6" s="33" t="s">
        <v>34</v>
      </c>
      <c r="F6" s="33" t="s">
        <v>445</v>
      </c>
      <c r="G6" s="33" t="s">
        <v>446</v>
      </c>
      <c r="H6" s="33" t="s">
        <v>37</v>
      </c>
      <c r="I6" s="33" t="s">
        <v>447</v>
      </c>
      <c r="J6" s="33"/>
      <c r="K6" s="33"/>
      <c r="L6" s="33"/>
      <c r="M6" s="33"/>
      <c r="N6" s="33"/>
    </row>
    <row r="7" ht="28.65" customHeight="1" spans="1:14">
      <c r="A7" s="33"/>
      <c r="B7" s="33"/>
      <c r="C7" s="33"/>
      <c r="D7" s="33"/>
      <c r="E7" s="33" t="s">
        <v>33</v>
      </c>
      <c r="F7" s="33"/>
      <c r="G7" s="33"/>
      <c r="H7" s="33"/>
      <c r="I7" s="33" t="s">
        <v>33</v>
      </c>
      <c r="J7" s="33" t="s">
        <v>40</v>
      </c>
      <c r="K7" s="33" t="s">
        <v>41</v>
      </c>
      <c r="L7" s="36" t="s">
        <v>42</v>
      </c>
      <c r="M7" s="36" t="s">
        <v>43</v>
      </c>
      <c r="N7" s="36" t="s">
        <v>44</v>
      </c>
    </row>
    <row r="8" ht="20.25" customHeight="1" spans="1:14">
      <c r="A8" s="34">
        <v>1</v>
      </c>
      <c r="B8" s="34">
        <v>2</v>
      </c>
      <c r="C8" s="34">
        <v>3</v>
      </c>
      <c r="D8" s="34">
        <v>4</v>
      </c>
      <c r="E8" s="34">
        <v>5</v>
      </c>
      <c r="F8" s="34">
        <v>6</v>
      </c>
      <c r="G8" s="34">
        <v>7</v>
      </c>
      <c r="H8" s="34">
        <v>8</v>
      </c>
      <c r="I8" s="34">
        <v>9</v>
      </c>
      <c r="J8" s="34">
        <v>10</v>
      </c>
      <c r="K8" s="34">
        <v>11</v>
      </c>
      <c r="L8" s="34">
        <v>12</v>
      </c>
      <c r="M8" s="34">
        <v>13</v>
      </c>
      <c r="N8" s="34">
        <v>14</v>
      </c>
    </row>
    <row r="9" ht="20.25" customHeight="1" spans="1:14">
      <c r="A9" s="23" t="s">
        <v>256</v>
      </c>
      <c r="B9" s="23"/>
      <c r="C9" s="23"/>
      <c r="D9" s="35">
        <v>50000</v>
      </c>
      <c r="E9" s="35">
        <v>50000</v>
      </c>
      <c r="F9" s="35"/>
      <c r="G9" s="35"/>
      <c r="H9" s="35"/>
      <c r="I9" s="35"/>
      <c r="J9" s="35"/>
      <c r="K9" s="35"/>
      <c r="L9" s="35"/>
      <c r="M9" s="35"/>
      <c r="N9" s="35"/>
    </row>
    <row r="10" ht="20.25" customHeight="1" spans="1:14">
      <c r="A10" s="23"/>
      <c r="B10" s="23" t="s">
        <v>462</v>
      </c>
      <c r="C10" s="23" t="s">
        <v>486</v>
      </c>
      <c r="D10" s="35">
        <v>50000</v>
      </c>
      <c r="E10" s="35">
        <v>50000</v>
      </c>
      <c r="F10" s="35"/>
      <c r="G10" s="35"/>
      <c r="H10" s="35"/>
      <c r="I10" s="35"/>
      <c r="J10" s="35"/>
      <c r="K10" s="35"/>
      <c r="L10" s="35"/>
      <c r="M10" s="35"/>
      <c r="N10" s="35"/>
    </row>
    <row r="11" ht="20.25" customHeight="1" spans="1:14">
      <c r="A11" s="23" t="s">
        <v>189</v>
      </c>
      <c r="B11" s="23"/>
      <c r="C11" s="23"/>
      <c r="D11" s="35">
        <v>58000</v>
      </c>
      <c r="E11" s="35">
        <v>58000</v>
      </c>
      <c r="F11" s="35"/>
      <c r="G11" s="35"/>
      <c r="H11" s="35"/>
      <c r="I11" s="35"/>
      <c r="J11" s="35"/>
      <c r="K11" s="35"/>
      <c r="L11" s="35"/>
      <c r="M11" s="35"/>
      <c r="N11" s="35"/>
    </row>
    <row r="12" ht="20.25" customHeight="1" spans="1:14">
      <c r="A12" s="23"/>
      <c r="B12" s="23" t="s">
        <v>487</v>
      </c>
      <c r="C12" s="23" t="s">
        <v>488</v>
      </c>
      <c r="D12" s="35">
        <v>16000</v>
      </c>
      <c r="E12" s="35">
        <v>16000</v>
      </c>
      <c r="F12" s="35"/>
      <c r="G12" s="35"/>
      <c r="H12" s="35"/>
      <c r="I12" s="35"/>
      <c r="J12" s="35"/>
      <c r="K12" s="35"/>
      <c r="L12" s="35"/>
      <c r="M12" s="35"/>
      <c r="N12" s="35"/>
    </row>
    <row r="13" ht="20.25" customHeight="1" spans="1:14">
      <c r="A13" s="23"/>
      <c r="B13" s="23" t="s">
        <v>489</v>
      </c>
      <c r="C13" s="23" t="s">
        <v>490</v>
      </c>
      <c r="D13" s="35">
        <v>30000</v>
      </c>
      <c r="E13" s="35">
        <v>30000</v>
      </c>
      <c r="F13" s="35"/>
      <c r="G13" s="35"/>
      <c r="H13" s="35"/>
      <c r="I13" s="35"/>
      <c r="J13" s="35"/>
      <c r="K13" s="35"/>
      <c r="L13" s="35"/>
      <c r="M13" s="35"/>
      <c r="N13" s="35"/>
    </row>
    <row r="14" ht="20.25" customHeight="1" spans="1:14">
      <c r="A14" s="23"/>
      <c r="B14" s="23" t="s">
        <v>491</v>
      </c>
      <c r="C14" s="23" t="s">
        <v>492</v>
      </c>
      <c r="D14" s="35">
        <v>12000</v>
      </c>
      <c r="E14" s="35">
        <v>12000</v>
      </c>
      <c r="F14" s="35"/>
      <c r="G14" s="35"/>
      <c r="H14" s="35"/>
      <c r="I14" s="35"/>
      <c r="J14" s="35"/>
      <c r="K14" s="35"/>
      <c r="L14" s="35"/>
      <c r="M14" s="35"/>
      <c r="N14" s="35"/>
    </row>
    <row r="15" ht="20.25" customHeight="1" spans="1:14">
      <c r="A15" s="23" t="s">
        <v>266</v>
      </c>
      <c r="B15" s="23"/>
      <c r="C15" s="23"/>
      <c r="D15" s="35">
        <v>108000</v>
      </c>
      <c r="E15" s="35"/>
      <c r="F15" s="35"/>
      <c r="G15" s="35"/>
      <c r="H15" s="35"/>
      <c r="I15" s="35">
        <v>108000</v>
      </c>
      <c r="J15" s="35"/>
      <c r="K15" s="35"/>
      <c r="L15" s="35"/>
      <c r="M15" s="35"/>
      <c r="N15" s="35">
        <v>108000</v>
      </c>
    </row>
    <row r="16" ht="20.25" customHeight="1" spans="1:14">
      <c r="A16" s="23"/>
      <c r="B16" s="23" t="s">
        <v>487</v>
      </c>
      <c r="C16" s="23" t="s">
        <v>488</v>
      </c>
      <c r="D16" s="35">
        <v>40000</v>
      </c>
      <c r="E16" s="35"/>
      <c r="F16" s="35"/>
      <c r="G16" s="35"/>
      <c r="H16" s="35"/>
      <c r="I16" s="35">
        <v>40000</v>
      </c>
      <c r="J16" s="35"/>
      <c r="K16" s="35"/>
      <c r="L16" s="35"/>
      <c r="M16" s="35"/>
      <c r="N16" s="35">
        <v>40000</v>
      </c>
    </row>
    <row r="17" ht="20.25" customHeight="1" spans="1:14">
      <c r="A17" s="23"/>
      <c r="B17" s="23" t="s">
        <v>491</v>
      </c>
      <c r="C17" s="23" t="s">
        <v>492</v>
      </c>
      <c r="D17" s="35">
        <v>18000</v>
      </c>
      <c r="E17" s="35"/>
      <c r="F17" s="35"/>
      <c r="G17" s="35"/>
      <c r="H17" s="35"/>
      <c r="I17" s="35">
        <v>18000</v>
      </c>
      <c r="J17" s="35"/>
      <c r="K17" s="35"/>
      <c r="L17" s="35"/>
      <c r="M17" s="35"/>
      <c r="N17" s="35">
        <v>18000</v>
      </c>
    </row>
    <row r="18" ht="20.25" customHeight="1" spans="1:14">
      <c r="A18" s="23"/>
      <c r="B18" s="23" t="s">
        <v>489</v>
      </c>
      <c r="C18" s="23" t="s">
        <v>490</v>
      </c>
      <c r="D18" s="35">
        <v>50000</v>
      </c>
      <c r="E18" s="35"/>
      <c r="F18" s="35"/>
      <c r="G18" s="35"/>
      <c r="H18" s="35"/>
      <c r="I18" s="35">
        <v>50000</v>
      </c>
      <c r="J18" s="35"/>
      <c r="K18" s="35"/>
      <c r="L18" s="35"/>
      <c r="M18" s="35"/>
      <c r="N18" s="35">
        <v>50000</v>
      </c>
    </row>
    <row r="19" ht="20.25" customHeight="1" spans="1:14">
      <c r="A19" s="24" t="s">
        <v>31</v>
      </c>
      <c r="B19" s="24"/>
      <c r="C19" s="24"/>
      <c r="D19" s="35">
        <v>216000</v>
      </c>
      <c r="E19" s="35">
        <v>108000</v>
      </c>
      <c r="F19" s="35"/>
      <c r="G19" s="35"/>
      <c r="H19" s="35"/>
      <c r="I19" s="35">
        <v>108000</v>
      </c>
      <c r="J19" s="35"/>
      <c r="K19" s="35"/>
      <c r="L19" s="35"/>
      <c r="M19" s="35"/>
      <c r="N19" s="35">
        <v>108000</v>
      </c>
    </row>
  </sheetData>
  <mergeCells count="14">
    <mergeCell ref="A2:I2"/>
    <mergeCell ref="A3:N3"/>
    <mergeCell ref="A4:H4"/>
    <mergeCell ref="D5:N5"/>
    <mergeCell ref="I6:N6"/>
    <mergeCell ref="A19:C19"/>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ht="24.15" customHeight="1" spans="1:14">
      <c r="A2" s="19"/>
      <c r="B2" s="19"/>
      <c r="C2" s="19"/>
      <c r="D2" s="19"/>
      <c r="E2" s="19"/>
      <c r="F2" s="19"/>
      <c r="G2" s="19"/>
      <c r="H2" s="19"/>
      <c r="I2" s="19"/>
      <c r="J2" s="19"/>
      <c r="K2" s="19"/>
      <c r="L2" s="19"/>
      <c r="M2" s="19"/>
      <c r="N2" s="20" t="s">
        <v>493</v>
      </c>
    </row>
    <row r="3" ht="45.15" customHeight="1" spans="1:14">
      <c r="A3" s="26" t="s">
        <v>494</v>
      </c>
      <c r="B3" s="26"/>
      <c r="C3" s="26"/>
      <c r="D3" s="26"/>
      <c r="E3" s="26"/>
      <c r="F3" s="26"/>
      <c r="G3" s="26"/>
      <c r="H3" s="26"/>
      <c r="I3" s="26"/>
      <c r="J3" s="26"/>
      <c r="K3" s="26"/>
      <c r="L3" s="26"/>
      <c r="M3" s="26"/>
      <c r="N3" s="26"/>
    </row>
    <row r="4" ht="18.75" customHeight="1" spans="1:14">
      <c r="A4" s="19" t="s">
        <v>495</v>
      </c>
      <c r="B4" s="19"/>
      <c r="C4" s="19"/>
      <c r="D4" s="19"/>
      <c r="E4" s="19"/>
      <c r="F4" s="19"/>
      <c r="G4" s="19"/>
      <c r="H4" s="19"/>
      <c r="I4" s="19"/>
      <c r="J4" s="19"/>
      <c r="K4" s="19"/>
      <c r="L4" s="19"/>
      <c r="M4" s="19"/>
      <c r="N4" s="20" t="s">
        <v>28</v>
      </c>
    </row>
    <row r="5" ht="22.5" customHeight="1" spans="1:14">
      <c r="A5" s="29" t="s">
        <v>496</v>
      </c>
      <c r="B5" s="29" t="s">
        <v>157</v>
      </c>
      <c r="C5" s="29"/>
      <c r="D5" s="29"/>
      <c r="E5" s="29" t="s">
        <v>497</v>
      </c>
      <c r="F5" s="29"/>
      <c r="G5" s="29"/>
      <c r="H5" s="29"/>
      <c r="I5" s="29"/>
      <c r="J5" s="29"/>
      <c r="K5" s="29"/>
      <c r="L5" s="29"/>
      <c r="M5" s="29"/>
      <c r="N5" s="29"/>
    </row>
    <row r="6" ht="22.5" customHeight="1" spans="1:14">
      <c r="A6" s="29"/>
      <c r="B6" s="29" t="s">
        <v>31</v>
      </c>
      <c r="C6" s="29" t="s">
        <v>34</v>
      </c>
      <c r="D6" s="29" t="s">
        <v>445</v>
      </c>
      <c r="E6" s="30" t="s">
        <v>498</v>
      </c>
      <c r="F6" s="30" t="s">
        <v>499</v>
      </c>
      <c r="G6" s="30" t="s">
        <v>500</v>
      </c>
      <c r="H6" s="30" t="s">
        <v>501</v>
      </c>
      <c r="I6" s="30" t="s">
        <v>502</v>
      </c>
      <c r="J6" s="30" t="s">
        <v>503</v>
      </c>
      <c r="K6" s="30" t="s">
        <v>504</v>
      </c>
      <c r="L6" s="30" t="s">
        <v>505</v>
      </c>
      <c r="M6" s="30" t="s">
        <v>506</v>
      </c>
      <c r="N6" s="30" t="s">
        <v>507</v>
      </c>
    </row>
    <row r="7" ht="18.75" customHeight="1" spans="1:14">
      <c r="A7" s="29" t="s">
        <v>45</v>
      </c>
      <c r="B7" s="29" t="s">
        <v>46</v>
      </c>
      <c r="C7" s="29" t="s">
        <v>47</v>
      </c>
      <c r="D7" s="29" t="s">
        <v>48</v>
      </c>
      <c r="E7" s="29" t="s">
        <v>49</v>
      </c>
      <c r="F7" s="29" t="s">
        <v>50</v>
      </c>
      <c r="G7" s="29" t="s">
        <v>51</v>
      </c>
      <c r="H7" s="29" t="s">
        <v>52</v>
      </c>
      <c r="I7" s="29" t="s">
        <v>53</v>
      </c>
      <c r="J7" s="29" t="s">
        <v>70</v>
      </c>
      <c r="K7" s="29" t="s">
        <v>508</v>
      </c>
      <c r="L7" s="29" t="s">
        <v>331</v>
      </c>
      <c r="M7" s="29" t="s">
        <v>509</v>
      </c>
      <c r="N7" s="29" t="s">
        <v>510</v>
      </c>
    </row>
    <row r="8" ht="18.75" customHeight="1" spans="1:14">
      <c r="A8" s="23"/>
      <c r="B8" s="23"/>
      <c r="C8" s="23"/>
      <c r="D8" s="23"/>
      <c r="E8" s="23"/>
      <c r="F8" s="23"/>
      <c r="G8" s="23"/>
      <c r="H8" s="23"/>
      <c r="I8" s="23"/>
      <c r="J8" s="23"/>
      <c r="K8" s="23"/>
      <c r="L8" s="23"/>
      <c r="M8" s="23"/>
      <c r="N8" s="23"/>
    </row>
    <row r="9" ht="18.75" customHeight="1" spans="1:14">
      <c r="A9" s="24" t="s">
        <v>31</v>
      </c>
      <c r="B9" s="23"/>
      <c r="C9" s="23"/>
      <c r="D9" s="23"/>
      <c r="E9" s="23"/>
      <c r="F9" s="23"/>
      <c r="G9" s="23"/>
      <c r="H9" s="23"/>
      <c r="I9" s="23"/>
      <c r="J9" s="23"/>
      <c r="K9" s="23"/>
      <c r="L9" s="23"/>
      <c r="M9" s="23"/>
      <c r="N9" s="23"/>
    </row>
    <row r="10" customHeight="1" spans="1:1">
      <c r="A10" t="s">
        <v>511</v>
      </c>
    </row>
  </sheetData>
  <mergeCells count="5">
    <mergeCell ref="A3:N3"/>
    <mergeCell ref="A4:C4"/>
    <mergeCell ref="B5:D5"/>
    <mergeCell ref="E5:N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16" sqref="A16"/>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512</v>
      </c>
    </row>
    <row r="3" ht="52.05" customHeight="1" spans="1:10">
      <c r="A3" s="26" t="s">
        <v>513</v>
      </c>
      <c r="B3" s="27"/>
      <c r="C3" s="27"/>
      <c r="D3" s="27"/>
      <c r="E3" s="27"/>
      <c r="F3" s="27"/>
      <c r="G3" s="27"/>
      <c r="H3" s="27"/>
      <c r="I3" s="27"/>
      <c r="J3" s="27"/>
    </row>
    <row r="4" ht="21.3" customHeight="1" spans="1:10">
      <c r="A4" s="19" t="str">
        <f>"单位名称："&amp;"元江哈尼族彝族傣族自治县自然资源局"</f>
        <v>单位名称：元江哈尼族彝族傣族自治县自然资源局</v>
      </c>
      <c r="B4" s="19"/>
      <c r="C4" s="19"/>
      <c r="D4" s="28"/>
      <c r="E4" s="28"/>
      <c r="F4" s="28"/>
      <c r="G4" s="28"/>
      <c r="H4" s="28"/>
      <c r="I4" s="28"/>
      <c r="J4" s="28"/>
    </row>
    <row r="5" ht="27.15" customHeight="1" spans="1:10">
      <c r="A5" s="22" t="s">
        <v>272</v>
      </c>
      <c r="B5" s="22" t="s">
        <v>273</v>
      </c>
      <c r="C5" s="22" t="s">
        <v>274</v>
      </c>
      <c r="D5" s="22" t="s">
        <v>275</v>
      </c>
      <c r="E5" s="22" t="s">
        <v>276</v>
      </c>
      <c r="F5" s="22" t="s">
        <v>277</v>
      </c>
      <c r="G5" s="22" t="s">
        <v>278</v>
      </c>
      <c r="H5" s="22" t="s">
        <v>279</v>
      </c>
      <c r="I5" s="22" t="s">
        <v>280</v>
      </c>
      <c r="J5" s="22" t="s">
        <v>281</v>
      </c>
    </row>
    <row r="6" ht="18.75" customHeight="1" spans="1:10">
      <c r="A6" s="22" t="s">
        <v>45</v>
      </c>
      <c r="B6" s="22" t="s">
        <v>46</v>
      </c>
      <c r="C6" s="22" t="s">
        <v>47</v>
      </c>
      <c r="D6" s="22" t="s">
        <v>48</v>
      </c>
      <c r="E6" s="22" t="s">
        <v>49</v>
      </c>
      <c r="F6" s="22" t="s">
        <v>50</v>
      </c>
      <c r="G6" s="22" t="s">
        <v>51</v>
      </c>
      <c r="H6" s="22" t="s">
        <v>52</v>
      </c>
      <c r="I6" s="22" t="s">
        <v>53</v>
      </c>
      <c r="J6" s="22" t="s">
        <v>70</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511</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topLeftCell="F1" workbookViewId="0">
      <pane ySplit="1" topLeftCell="A2" activePane="bottomLeft" state="frozen"/>
      <selection/>
      <selection pane="bottomLeft" activeCell="A1" sqref="A1"/>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514</v>
      </c>
    </row>
    <row r="3" ht="41.4" customHeight="1" spans="1:8">
      <c r="A3" s="21" t="s">
        <v>515</v>
      </c>
      <c r="B3" s="21"/>
      <c r="C3" s="21"/>
      <c r="D3" s="21"/>
      <c r="E3" s="21"/>
      <c r="F3" s="21"/>
      <c r="G3" s="21"/>
      <c r="H3" s="21"/>
    </row>
    <row r="4" ht="18.75" customHeight="1" spans="1:8">
      <c r="A4" s="19" t="str">
        <f>"单位名称："&amp;"元江哈尼族彝族傣族自治县自然资源局"</f>
        <v>单位名称：元江哈尼族彝族傣族自治县自然资源局</v>
      </c>
      <c r="B4" s="19"/>
      <c r="C4" s="19"/>
      <c r="D4" s="19"/>
      <c r="E4" s="19"/>
      <c r="F4" s="19"/>
      <c r="G4" s="19"/>
      <c r="H4" s="19"/>
    </row>
    <row r="5" ht="18.75" customHeight="1" spans="1:8">
      <c r="A5" s="22" t="s">
        <v>150</v>
      </c>
      <c r="B5" s="22" t="s">
        <v>516</v>
      </c>
      <c r="C5" s="22" t="s">
        <v>517</v>
      </c>
      <c r="D5" s="22" t="s">
        <v>518</v>
      </c>
      <c r="E5" s="22" t="s">
        <v>441</v>
      </c>
      <c r="F5" s="22" t="s">
        <v>519</v>
      </c>
      <c r="G5" s="22"/>
      <c r="H5" s="22"/>
    </row>
    <row r="6" ht="18.75" customHeight="1" spans="1:8">
      <c r="A6" s="22"/>
      <c r="B6" s="22"/>
      <c r="C6" s="22"/>
      <c r="D6" s="22"/>
      <c r="E6" s="22"/>
      <c r="F6" s="22" t="s">
        <v>442</v>
      </c>
      <c r="G6" s="22" t="s">
        <v>520</v>
      </c>
      <c r="H6" s="22" t="s">
        <v>521</v>
      </c>
    </row>
    <row r="7" ht="18.75" customHeight="1" spans="1:8">
      <c r="A7" s="22" t="s">
        <v>45</v>
      </c>
      <c r="B7" s="22" t="s">
        <v>46</v>
      </c>
      <c r="C7" s="22" t="s">
        <v>47</v>
      </c>
      <c r="D7" s="22" t="s">
        <v>48</v>
      </c>
      <c r="E7" s="22" t="s">
        <v>49</v>
      </c>
      <c r="F7" s="22" t="s">
        <v>50</v>
      </c>
      <c r="G7" s="22" t="s">
        <v>51</v>
      </c>
      <c r="H7" s="22" t="s">
        <v>52</v>
      </c>
    </row>
    <row r="8" ht="18.75" customHeight="1" spans="1:8">
      <c r="A8" s="23" t="s">
        <v>55</v>
      </c>
      <c r="B8" s="23"/>
      <c r="C8" s="23"/>
      <c r="D8" s="23"/>
      <c r="E8" s="24"/>
      <c r="F8" s="24"/>
      <c r="G8" s="17">
        <v>9000</v>
      </c>
      <c r="H8" s="17">
        <v>45000</v>
      </c>
    </row>
    <row r="9" ht="18.75" customHeight="1" spans="1:8">
      <c r="A9" s="25" t="s">
        <v>55</v>
      </c>
      <c r="B9" s="23" t="s">
        <v>522</v>
      </c>
      <c r="C9" s="23" t="s">
        <v>523</v>
      </c>
      <c r="D9" s="23" t="s">
        <v>452</v>
      </c>
      <c r="E9" s="24" t="s">
        <v>450</v>
      </c>
      <c r="F9" s="24">
        <v>5</v>
      </c>
      <c r="G9" s="17">
        <v>9000</v>
      </c>
      <c r="H9" s="17">
        <v>45000</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topLeftCell="C1" workbookViewId="0">
      <pane ySplit="1" topLeftCell="A2" activePane="bottomLeft" state="frozen"/>
      <selection/>
      <selection pane="bottomLeft" activeCell="F25" sqref="F25"/>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524</v>
      </c>
    </row>
    <row r="3" ht="45" customHeight="1" spans="1:11">
      <c r="A3" s="4" t="s">
        <v>525</v>
      </c>
      <c r="B3" s="4"/>
      <c r="C3" s="4"/>
      <c r="D3" s="4"/>
      <c r="E3" s="4"/>
      <c r="F3" s="4"/>
      <c r="G3" s="4"/>
      <c r="H3" s="4"/>
      <c r="I3" s="4"/>
      <c r="J3" s="4"/>
      <c r="K3" s="4"/>
    </row>
    <row r="4" ht="18.75" customHeight="1" spans="1:11">
      <c r="A4" s="5" t="str">
        <f>"单位名称："&amp;"元江哈尼族彝族傣族自治县自然资源局"</f>
        <v>单位名称：元江哈尼族彝族傣族自治县自然资源局</v>
      </c>
      <c r="B4" s="5"/>
      <c r="C4" s="5"/>
      <c r="D4" s="5"/>
      <c r="E4" s="5"/>
      <c r="F4" s="5"/>
      <c r="G4" s="5"/>
      <c r="H4" s="6"/>
      <c r="I4" s="6"/>
      <c r="J4" s="6"/>
      <c r="K4" s="6" t="s">
        <v>28</v>
      </c>
    </row>
    <row r="5" ht="18.75" customHeight="1" spans="1:11">
      <c r="A5" s="13" t="s">
        <v>242</v>
      </c>
      <c r="B5" s="13" t="s">
        <v>152</v>
      </c>
      <c r="C5" s="13" t="s">
        <v>243</v>
      </c>
      <c r="D5" s="13" t="s">
        <v>153</v>
      </c>
      <c r="E5" s="13" t="s">
        <v>154</v>
      </c>
      <c r="F5" s="13" t="s">
        <v>244</v>
      </c>
      <c r="G5" s="13" t="s">
        <v>156</v>
      </c>
      <c r="H5" s="13" t="s">
        <v>31</v>
      </c>
      <c r="I5" s="13" t="s">
        <v>526</v>
      </c>
      <c r="J5" s="13"/>
      <c r="K5" s="13"/>
    </row>
    <row r="6" ht="18.75" customHeight="1" spans="1:11">
      <c r="A6" s="13"/>
      <c r="B6" s="13"/>
      <c r="C6" s="13"/>
      <c r="D6" s="13"/>
      <c r="E6" s="13"/>
      <c r="F6" s="13"/>
      <c r="G6" s="13"/>
      <c r="H6" s="13"/>
      <c r="I6" s="13" t="s">
        <v>34</v>
      </c>
      <c r="J6" s="13" t="s">
        <v>35</v>
      </c>
      <c r="K6" s="13" t="s">
        <v>36</v>
      </c>
    </row>
    <row r="7" ht="22.65" customHeight="1" spans="1:11">
      <c r="A7" s="13"/>
      <c r="B7" s="13"/>
      <c r="C7" s="13"/>
      <c r="D7" s="13"/>
      <c r="E7" s="13"/>
      <c r="F7" s="13"/>
      <c r="G7" s="13"/>
      <c r="H7" s="13"/>
      <c r="I7" s="13"/>
      <c r="J7" s="13"/>
      <c r="K7" s="13"/>
    </row>
    <row r="8" ht="18.75" customHeight="1" spans="1:11">
      <c r="A8" s="14" t="s">
        <v>45</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31</v>
      </c>
      <c r="B11" s="18"/>
      <c r="C11" s="18"/>
      <c r="D11" s="18"/>
      <c r="E11" s="18"/>
      <c r="F11" s="18"/>
      <c r="G11" s="18"/>
      <c r="H11" s="17"/>
      <c r="I11" s="17"/>
      <c r="J11" s="17"/>
      <c r="K11" s="17"/>
    </row>
    <row r="12" customHeight="1" spans="3:3">
      <c r="C12" t="s">
        <v>527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8"/>
  <sheetViews>
    <sheetView showZeros="0" workbookViewId="0">
      <pane ySplit="1" topLeftCell="A2" activePane="bottomLeft" state="frozen"/>
      <selection/>
      <selection pane="bottomLeft" activeCell="F28" sqref="F28"/>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528</v>
      </c>
    </row>
    <row r="3" ht="45" customHeight="1" spans="1:7">
      <c r="A3" s="4" t="s">
        <v>529</v>
      </c>
      <c r="B3" s="4"/>
      <c r="C3" s="4"/>
      <c r="D3" s="4"/>
      <c r="E3" s="4"/>
      <c r="F3" s="4"/>
      <c r="G3" s="4"/>
    </row>
    <row r="4" ht="24.15" customHeight="1" spans="1:7">
      <c r="A4" s="5" t="str">
        <f>"单位名称："&amp;"元江哈尼族彝族傣族自治县自然资源局"</f>
        <v>单位名称：元江哈尼族彝族傣族自治县自然资源局</v>
      </c>
      <c r="B4" s="5"/>
      <c r="C4" s="5"/>
      <c r="D4" s="5"/>
      <c r="E4" s="6"/>
      <c r="F4" s="6"/>
      <c r="G4" s="6" t="s">
        <v>28</v>
      </c>
    </row>
    <row r="5" ht="18.75" customHeight="1" spans="1:7">
      <c r="A5" s="7" t="s">
        <v>243</v>
      </c>
      <c r="B5" s="7" t="s">
        <v>242</v>
      </c>
      <c r="C5" s="7" t="s">
        <v>152</v>
      </c>
      <c r="D5" s="7" t="s">
        <v>530</v>
      </c>
      <c r="E5" s="7" t="s">
        <v>34</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45</v>
      </c>
      <c r="B8" s="8">
        <v>2</v>
      </c>
      <c r="C8" s="8">
        <v>3</v>
      </c>
      <c r="D8" s="8">
        <v>4</v>
      </c>
      <c r="E8" s="8">
        <v>5</v>
      </c>
      <c r="F8" s="8">
        <v>6</v>
      </c>
      <c r="G8" s="8">
        <v>7</v>
      </c>
    </row>
    <row r="9" ht="20.25" customHeight="1" spans="1:7">
      <c r="A9" s="9" t="s">
        <v>55</v>
      </c>
      <c r="B9" s="9" t="s">
        <v>248</v>
      </c>
      <c r="C9" s="10" t="s">
        <v>247</v>
      </c>
      <c r="D9" s="9" t="s">
        <v>531</v>
      </c>
      <c r="E9" s="11"/>
      <c r="F9" s="11"/>
      <c r="G9" s="11"/>
    </row>
    <row r="10" ht="20.25" customHeight="1" spans="1:7">
      <c r="A10" s="9" t="s">
        <v>55</v>
      </c>
      <c r="B10" s="9" t="s">
        <v>248</v>
      </c>
      <c r="C10" s="10" t="s">
        <v>250</v>
      </c>
      <c r="D10" s="9" t="s">
        <v>531</v>
      </c>
      <c r="E10" s="11"/>
      <c r="F10" s="11"/>
      <c r="G10" s="11"/>
    </row>
    <row r="11" ht="20.25" customHeight="1" spans="1:7">
      <c r="A11" s="9" t="s">
        <v>55</v>
      </c>
      <c r="B11" s="9" t="s">
        <v>248</v>
      </c>
      <c r="C11" s="10" t="s">
        <v>252</v>
      </c>
      <c r="D11" s="9" t="s">
        <v>531</v>
      </c>
      <c r="E11" s="11">
        <v>36000</v>
      </c>
      <c r="F11" s="11"/>
      <c r="G11" s="11"/>
    </row>
    <row r="12" ht="20.25" customHeight="1" spans="1:7">
      <c r="A12" s="9" t="s">
        <v>55</v>
      </c>
      <c r="B12" s="9" t="s">
        <v>248</v>
      </c>
      <c r="C12" s="10" t="s">
        <v>254</v>
      </c>
      <c r="D12" s="9" t="s">
        <v>531</v>
      </c>
      <c r="E12" s="11">
        <v>273000</v>
      </c>
      <c r="F12" s="11"/>
      <c r="G12" s="11"/>
    </row>
    <row r="13" ht="20.25" customHeight="1" spans="1:7">
      <c r="A13" s="9" t="s">
        <v>55</v>
      </c>
      <c r="B13" s="9" t="s">
        <v>257</v>
      </c>
      <c r="C13" s="10" t="s">
        <v>256</v>
      </c>
      <c r="D13" s="9" t="s">
        <v>531</v>
      </c>
      <c r="E13" s="11">
        <v>415000</v>
      </c>
      <c r="F13" s="11"/>
      <c r="G13" s="11"/>
    </row>
    <row r="14" ht="20.25" customHeight="1" spans="1:7">
      <c r="A14" s="9" t="s">
        <v>55</v>
      </c>
      <c r="B14" s="9" t="s">
        <v>248</v>
      </c>
      <c r="C14" s="10" t="s">
        <v>259</v>
      </c>
      <c r="D14" s="9" t="s">
        <v>531</v>
      </c>
      <c r="E14" s="11">
        <v>30000</v>
      </c>
      <c r="F14" s="11"/>
      <c r="G14" s="11"/>
    </row>
    <row r="15" ht="20.25" customHeight="1" spans="1:7">
      <c r="A15" s="9" t="s">
        <v>55</v>
      </c>
      <c r="B15" s="9" t="s">
        <v>262</v>
      </c>
      <c r="C15" s="10" t="s">
        <v>261</v>
      </c>
      <c r="D15" s="9" t="s">
        <v>531</v>
      </c>
      <c r="E15" s="11">
        <v>42264</v>
      </c>
      <c r="F15" s="11"/>
      <c r="G15" s="11"/>
    </row>
    <row r="16" ht="20.25" customHeight="1" spans="1:7">
      <c r="A16" s="9" t="s">
        <v>55</v>
      </c>
      <c r="B16" s="9" t="s">
        <v>248</v>
      </c>
      <c r="C16" s="10" t="s">
        <v>264</v>
      </c>
      <c r="D16" s="9" t="s">
        <v>531</v>
      </c>
      <c r="E16" s="11">
        <v>159400</v>
      </c>
      <c r="F16" s="11"/>
      <c r="G16" s="11"/>
    </row>
    <row r="17" ht="20.25" customHeight="1" spans="1:7">
      <c r="A17" s="9" t="s">
        <v>55</v>
      </c>
      <c r="B17" s="9" t="s">
        <v>257</v>
      </c>
      <c r="C17" s="10" t="s">
        <v>266</v>
      </c>
      <c r="D17" s="9" t="s">
        <v>531</v>
      </c>
      <c r="E17" s="11"/>
      <c r="F17" s="11"/>
      <c r="G17" s="11"/>
    </row>
    <row r="18" ht="20.25" customHeight="1" spans="1:7">
      <c r="A18" s="12" t="s">
        <v>31</v>
      </c>
      <c r="B18" s="12"/>
      <c r="C18" s="12"/>
      <c r="D18" s="12"/>
      <c r="E18" s="11">
        <v>955664</v>
      </c>
      <c r="F18" s="11"/>
      <c r="G18" s="11"/>
    </row>
  </sheetData>
  <mergeCells count="11">
    <mergeCell ref="A3:G3"/>
    <mergeCell ref="A4:D4"/>
    <mergeCell ref="E5:G5"/>
    <mergeCell ref="A18:D18"/>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topLeftCell="I1"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26</v>
      </c>
    </row>
    <row r="3" ht="37.5" customHeight="1" spans="1:19">
      <c r="A3" s="4" t="s">
        <v>27</v>
      </c>
      <c r="B3" s="4"/>
      <c r="C3" s="4"/>
      <c r="D3" s="4"/>
      <c r="E3" s="4"/>
      <c r="F3" s="4"/>
      <c r="G3" s="4"/>
      <c r="H3" s="4"/>
      <c r="I3" s="4"/>
      <c r="J3" s="4"/>
      <c r="K3" s="4"/>
      <c r="L3" s="4"/>
      <c r="M3" s="4"/>
      <c r="N3" s="4"/>
      <c r="O3" s="4"/>
      <c r="P3" s="4"/>
      <c r="Q3" s="4"/>
      <c r="R3" s="4"/>
      <c r="S3" s="4"/>
    </row>
    <row r="4" ht="18.75" customHeight="1" spans="1:19">
      <c r="A4" s="5" t="str">
        <f>"单位名称："&amp;"元江哈尼族彝族傣族自治县自然资源局"</f>
        <v>单位名称：元江哈尼族彝族傣族自治县自然资源局</v>
      </c>
      <c r="B4" s="5"/>
      <c r="C4" s="5"/>
      <c r="D4" s="5"/>
      <c r="E4" s="54"/>
      <c r="F4" s="54"/>
      <c r="G4" s="54"/>
      <c r="H4" s="54"/>
      <c r="I4" s="6"/>
      <c r="J4" s="6"/>
      <c r="K4" s="6"/>
      <c r="L4" s="6"/>
      <c r="M4" s="6"/>
      <c r="N4" s="6"/>
      <c r="O4" s="6"/>
      <c r="P4" s="6"/>
      <c r="Q4" s="6"/>
      <c r="R4" s="6"/>
      <c r="S4" s="6" t="s">
        <v>28</v>
      </c>
    </row>
    <row r="5" ht="18.75" customHeight="1" spans="1:19">
      <c r="A5" s="13" t="s">
        <v>29</v>
      </c>
      <c r="B5" s="70" t="s">
        <v>30</v>
      </c>
      <c r="C5" s="70" t="s">
        <v>31</v>
      </c>
      <c r="D5" s="70" t="s">
        <v>32</v>
      </c>
      <c r="E5" s="70"/>
      <c r="F5" s="70"/>
      <c r="G5" s="70"/>
      <c r="H5" s="70"/>
      <c r="I5" s="70"/>
      <c r="J5" s="73"/>
      <c r="K5" s="73"/>
      <c r="L5" s="73"/>
      <c r="M5" s="73"/>
      <c r="N5" s="73"/>
      <c r="O5" s="70" t="s">
        <v>20</v>
      </c>
      <c r="P5" s="70"/>
      <c r="Q5" s="70"/>
      <c r="R5" s="70"/>
      <c r="S5" s="70"/>
    </row>
    <row r="6" ht="18.75" customHeight="1" spans="1:19">
      <c r="A6" s="13"/>
      <c r="B6" s="70"/>
      <c r="C6" s="70"/>
      <c r="D6" s="71" t="s">
        <v>33</v>
      </c>
      <c r="E6" s="71" t="s">
        <v>34</v>
      </c>
      <c r="F6" s="71" t="s">
        <v>35</v>
      </c>
      <c r="G6" s="71" t="s">
        <v>36</v>
      </c>
      <c r="H6" s="71" t="s">
        <v>37</v>
      </c>
      <c r="I6" s="74" t="s">
        <v>38</v>
      </c>
      <c r="J6" s="75"/>
      <c r="K6" s="75"/>
      <c r="L6" s="75"/>
      <c r="M6" s="75"/>
      <c r="N6" s="75"/>
      <c r="O6" s="74" t="s">
        <v>33</v>
      </c>
      <c r="P6" s="74" t="s">
        <v>34</v>
      </c>
      <c r="Q6" s="74" t="s">
        <v>35</v>
      </c>
      <c r="R6" s="74" t="s">
        <v>36</v>
      </c>
      <c r="S6" s="71" t="s">
        <v>39</v>
      </c>
    </row>
    <row r="7" ht="18.75" customHeight="1" spans="1:19">
      <c r="A7" s="13"/>
      <c r="B7" s="70"/>
      <c r="C7" s="70"/>
      <c r="D7" s="71"/>
      <c r="E7" s="71"/>
      <c r="F7" s="71"/>
      <c r="G7" s="71"/>
      <c r="H7" s="71"/>
      <c r="I7" s="74" t="s">
        <v>33</v>
      </c>
      <c r="J7" s="74" t="s">
        <v>40</v>
      </c>
      <c r="K7" s="74" t="s">
        <v>41</v>
      </c>
      <c r="L7" s="74" t="s">
        <v>42</v>
      </c>
      <c r="M7" s="74" t="s">
        <v>43</v>
      </c>
      <c r="N7" s="74" t="s">
        <v>44</v>
      </c>
      <c r="O7" s="74"/>
      <c r="P7" s="74"/>
      <c r="Q7" s="74"/>
      <c r="R7" s="74"/>
      <c r="S7" s="71"/>
    </row>
    <row r="8" ht="18.75" customHeight="1" spans="1:19">
      <c r="A8" s="72" t="s">
        <v>45</v>
      </c>
      <c r="B8" s="14" t="s">
        <v>46</v>
      </c>
      <c r="C8" s="14" t="s">
        <v>47</v>
      </c>
      <c r="D8" s="14" t="s">
        <v>48</v>
      </c>
      <c r="E8" s="72" t="s">
        <v>49</v>
      </c>
      <c r="F8" s="14" t="s">
        <v>50</v>
      </c>
      <c r="G8" s="14" t="s">
        <v>51</v>
      </c>
      <c r="H8" s="72" t="s">
        <v>52</v>
      </c>
      <c r="I8" s="14" t="s">
        <v>53</v>
      </c>
      <c r="J8" s="14">
        <v>10</v>
      </c>
      <c r="K8" s="14">
        <v>11</v>
      </c>
      <c r="L8" s="14">
        <v>12</v>
      </c>
      <c r="M8" s="14">
        <v>13</v>
      </c>
      <c r="N8" s="14">
        <v>14</v>
      </c>
      <c r="O8" s="14">
        <v>15</v>
      </c>
      <c r="P8" s="14">
        <v>16</v>
      </c>
      <c r="Q8" s="14">
        <v>17</v>
      </c>
      <c r="R8" s="14">
        <v>18</v>
      </c>
      <c r="S8" s="14">
        <v>19</v>
      </c>
    </row>
    <row r="9" ht="20.25" customHeight="1" spans="1:19">
      <c r="A9" s="16" t="s">
        <v>54</v>
      </c>
      <c r="B9" s="16" t="s">
        <v>55</v>
      </c>
      <c r="C9" s="17">
        <v>252047200.63</v>
      </c>
      <c r="D9" s="17">
        <v>251762300.63</v>
      </c>
      <c r="E9" s="17">
        <v>11762300.63</v>
      </c>
      <c r="F9" s="17">
        <v>240000000</v>
      </c>
      <c r="G9" s="17"/>
      <c r="H9" s="17"/>
      <c r="I9" s="17">
        <v>284900</v>
      </c>
      <c r="J9" s="17"/>
      <c r="K9" s="17"/>
      <c r="L9" s="17"/>
      <c r="M9" s="17"/>
      <c r="N9" s="17">
        <v>284900</v>
      </c>
      <c r="O9" s="17"/>
      <c r="P9" s="17"/>
      <c r="Q9" s="17"/>
      <c r="R9" s="17"/>
      <c r="S9" s="17"/>
    </row>
    <row r="10" ht="20.25" customHeight="1" spans="1:19">
      <c r="A10" s="47" t="s">
        <v>56</v>
      </c>
      <c r="B10" s="47" t="s">
        <v>55</v>
      </c>
      <c r="C10" s="17">
        <v>252047200.63</v>
      </c>
      <c r="D10" s="17">
        <v>251762300.63</v>
      </c>
      <c r="E10" s="17">
        <v>11762300.63</v>
      </c>
      <c r="F10" s="17">
        <v>240000000</v>
      </c>
      <c r="G10" s="17"/>
      <c r="H10" s="17"/>
      <c r="I10" s="17">
        <v>284900</v>
      </c>
      <c r="J10" s="17"/>
      <c r="K10" s="17"/>
      <c r="L10" s="17"/>
      <c r="M10" s="17"/>
      <c r="N10" s="17">
        <v>284900</v>
      </c>
      <c r="O10" s="23"/>
      <c r="P10" s="23"/>
      <c r="Q10" s="23"/>
      <c r="R10" s="23"/>
      <c r="S10" s="23"/>
    </row>
    <row r="11" ht="20.25" customHeight="1" spans="1:19">
      <c r="A11" s="49" t="s">
        <v>31</v>
      </c>
      <c r="B11" s="49"/>
      <c r="C11" s="17">
        <v>252047200.63</v>
      </c>
      <c r="D11" s="17">
        <v>251762300.63</v>
      </c>
      <c r="E11" s="17">
        <v>11762300.63</v>
      </c>
      <c r="F11" s="17">
        <v>240000000</v>
      </c>
      <c r="G11" s="17"/>
      <c r="H11" s="17"/>
      <c r="I11" s="17">
        <v>284900</v>
      </c>
      <c r="J11" s="17"/>
      <c r="K11" s="17"/>
      <c r="L11" s="17"/>
      <c r="M11" s="17"/>
      <c r="N11" s="17">
        <v>284900</v>
      </c>
      <c r="O11" s="17"/>
      <c r="P11" s="17"/>
      <c r="Q11" s="17"/>
      <c r="R11" s="17"/>
      <c r="S11" s="17"/>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4"/>
  <sheetViews>
    <sheetView showZeros="0" workbookViewId="0">
      <pane ySplit="1" topLeftCell="A2" activePane="bottomLeft" state="frozen"/>
      <selection/>
      <selection pane="bottomLeft" activeCell="A1" sqref="A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57</v>
      </c>
    </row>
    <row r="3" ht="37.5" customHeight="1" spans="1:15">
      <c r="A3" s="4" t="s">
        <v>58</v>
      </c>
      <c r="B3" s="4"/>
      <c r="C3" s="4"/>
      <c r="D3" s="4"/>
      <c r="E3" s="4"/>
      <c r="F3" s="4"/>
      <c r="G3" s="4"/>
      <c r="H3" s="4"/>
      <c r="I3" s="4"/>
      <c r="J3" s="4"/>
      <c r="K3" s="53"/>
      <c r="L3" s="53"/>
      <c r="M3" s="53"/>
      <c r="N3" s="53"/>
      <c r="O3" s="53"/>
    </row>
    <row r="4" ht="18.75" customHeight="1" spans="1:15">
      <c r="A4" s="44" t="str">
        <f>"单位名称："&amp;"元江哈尼族彝族傣族自治县自然资源局"</f>
        <v>单位名称：元江哈尼族彝族傣族自治县自然资源局</v>
      </c>
      <c r="B4" s="44"/>
      <c r="C4" s="44"/>
      <c r="D4" s="44"/>
      <c r="E4" s="44"/>
      <c r="F4" s="44"/>
      <c r="G4" s="44"/>
      <c r="H4" s="44"/>
      <c r="I4" s="44"/>
      <c r="J4" s="3"/>
      <c r="K4" s="3"/>
      <c r="L4" s="3"/>
      <c r="M4" s="3"/>
      <c r="N4" s="3"/>
      <c r="O4" s="3" t="s">
        <v>28</v>
      </c>
    </row>
    <row r="5" ht="18.75" customHeight="1" spans="1:15">
      <c r="A5" s="13" t="s">
        <v>59</v>
      </c>
      <c r="B5" s="13" t="s">
        <v>60</v>
      </c>
      <c r="C5" s="30" t="s">
        <v>31</v>
      </c>
      <c r="D5" s="30" t="s">
        <v>34</v>
      </c>
      <c r="E5" s="30"/>
      <c r="F5" s="30"/>
      <c r="G5" s="13" t="s">
        <v>35</v>
      </c>
      <c r="H5" s="30" t="s">
        <v>36</v>
      </c>
      <c r="I5" s="13" t="s">
        <v>61</v>
      </c>
      <c r="J5" s="30" t="s">
        <v>62</v>
      </c>
      <c r="K5" s="30"/>
      <c r="L5" s="30"/>
      <c r="M5" s="30"/>
      <c r="N5" s="30"/>
      <c r="O5" s="30"/>
    </row>
    <row r="6" ht="18.75" customHeight="1" spans="1:15">
      <c r="A6" s="13"/>
      <c r="B6" s="13"/>
      <c r="C6" s="30"/>
      <c r="D6" s="30" t="s">
        <v>33</v>
      </c>
      <c r="E6" s="30" t="s">
        <v>63</v>
      </c>
      <c r="F6" s="30" t="s">
        <v>64</v>
      </c>
      <c r="G6" s="13"/>
      <c r="H6" s="30"/>
      <c r="I6" s="13"/>
      <c r="J6" s="30" t="s">
        <v>33</v>
      </c>
      <c r="K6" s="30" t="s">
        <v>65</v>
      </c>
      <c r="L6" s="14" t="s">
        <v>66</v>
      </c>
      <c r="M6" s="14" t="s">
        <v>67</v>
      </c>
      <c r="N6" s="14" t="s">
        <v>68</v>
      </c>
      <c r="O6" s="14" t="s">
        <v>69</v>
      </c>
    </row>
    <row r="7" ht="18.75" customHeight="1" spans="1:15">
      <c r="A7" s="14" t="s">
        <v>45</v>
      </c>
      <c r="B7" s="14" t="s">
        <v>46</v>
      </c>
      <c r="C7" s="14" t="s">
        <v>47</v>
      </c>
      <c r="D7" s="14" t="s">
        <v>48</v>
      </c>
      <c r="E7" s="14" t="s">
        <v>49</v>
      </c>
      <c r="F7" s="14" t="s">
        <v>50</v>
      </c>
      <c r="G7" s="14" t="s">
        <v>51</v>
      </c>
      <c r="H7" s="14" t="s">
        <v>52</v>
      </c>
      <c r="I7" s="14" t="s">
        <v>53</v>
      </c>
      <c r="J7" s="14" t="s">
        <v>70</v>
      </c>
      <c r="K7" s="14">
        <v>11</v>
      </c>
      <c r="L7" s="14">
        <v>12</v>
      </c>
      <c r="M7" s="14">
        <v>13</v>
      </c>
      <c r="N7" s="14">
        <v>14</v>
      </c>
      <c r="O7" s="14">
        <v>15</v>
      </c>
    </row>
    <row r="8" ht="20.25" customHeight="1" spans="1:15">
      <c r="A8" s="16" t="s">
        <v>71</v>
      </c>
      <c r="B8" s="16" t="s">
        <v>72</v>
      </c>
      <c r="C8" s="17">
        <v>1067538.4</v>
      </c>
      <c r="D8" s="17">
        <v>1067538.4</v>
      </c>
      <c r="E8" s="17">
        <v>1025274.4</v>
      </c>
      <c r="F8" s="17">
        <v>42264</v>
      </c>
      <c r="G8" s="17"/>
      <c r="H8" s="17"/>
      <c r="I8" s="17"/>
      <c r="J8" s="17"/>
      <c r="K8" s="17"/>
      <c r="L8" s="17"/>
      <c r="M8" s="17"/>
      <c r="N8" s="17"/>
      <c r="O8" s="17"/>
    </row>
    <row r="9" ht="20.25" customHeight="1" spans="1:15">
      <c r="A9" s="47" t="s">
        <v>73</v>
      </c>
      <c r="B9" s="47" t="s">
        <v>74</v>
      </c>
      <c r="C9" s="17">
        <v>1025274.4</v>
      </c>
      <c r="D9" s="17">
        <v>1025274.4</v>
      </c>
      <c r="E9" s="17">
        <v>1025274.4</v>
      </c>
      <c r="F9" s="17"/>
      <c r="G9" s="17"/>
      <c r="H9" s="17"/>
      <c r="I9" s="17"/>
      <c r="J9" s="17"/>
      <c r="K9" s="17"/>
      <c r="L9" s="17"/>
      <c r="M9" s="17"/>
      <c r="N9" s="17"/>
      <c r="O9" s="17"/>
    </row>
    <row r="10" ht="20.25" customHeight="1" spans="1:15">
      <c r="A10" s="48" t="s">
        <v>75</v>
      </c>
      <c r="B10" s="48" t="s">
        <v>76</v>
      </c>
      <c r="C10" s="17">
        <v>72600</v>
      </c>
      <c r="D10" s="17">
        <v>72600</v>
      </c>
      <c r="E10" s="17">
        <v>72600</v>
      </c>
      <c r="F10" s="17"/>
      <c r="G10" s="17"/>
      <c r="H10" s="17"/>
      <c r="I10" s="17"/>
      <c r="J10" s="17"/>
      <c r="K10" s="17"/>
      <c r="L10" s="17"/>
      <c r="M10" s="17"/>
      <c r="N10" s="17"/>
      <c r="O10" s="17"/>
    </row>
    <row r="11" ht="20.25" customHeight="1" spans="1:15">
      <c r="A11" s="48" t="s">
        <v>77</v>
      </c>
      <c r="B11" s="48" t="s">
        <v>78</v>
      </c>
      <c r="C11" s="17">
        <v>33000</v>
      </c>
      <c r="D11" s="17">
        <v>33000</v>
      </c>
      <c r="E11" s="17">
        <v>33000</v>
      </c>
      <c r="F11" s="17"/>
      <c r="G11" s="17"/>
      <c r="H11" s="17"/>
      <c r="I11" s="17"/>
      <c r="J11" s="17"/>
      <c r="K11" s="17"/>
      <c r="L11" s="17"/>
      <c r="M11" s="17"/>
      <c r="N11" s="17"/>
      <c r="O11" s="17"/>
    </row>
    <row r="12" ht="20.25" customHeight="1" spans="1:15">
      <c r="A12" s="48" t="s">
        <v>79</v>
      </c>
      <c r="B12" s="48" t="s">
        <v>80</v>
      </c>
      <c r="C12" s="17">
        <v>919674.4</v>
      </c>
      <c r="D12" s="17">
        <v>919674.4</v>
      </c>
      <c r="E12" s="17">
        <v>919674.4</v>
      </c>
      <c r="F12" s="17"/>
      <c r="G12" s="17"/>
      <c r="H12" s="17"/>
      <c r="I12" s="17"/>
      <c r="J12" s="17"/>
      <c r="K12" s="17"/>
      <c r="L12" s="17"/>
      <c r="M12" s="17"/>
      <c r="N12" s="17"/>
      <c r="O12" s="17"/>
    </row>
    <row r="13" ht="20.25" customHeight="1" spans="1:15">
      <c r="A13" s="47" t="s">
        <v>81</v>
      </c>
      <c r="B13" s="47" t="s">
        <v>82</v>
      </c>
      <c r="C13" s="17">
        <v>42264</v>
      </c>
      <c r="D13" s="17">
        <v>42264</v>
      </c>
      <c r="E13" s="17"/>
      <c r="F13" s="17">
        <v>42264</v>
      </c>
      <c r="G13" s="17"/>
      <c r="H13" s="17"/>
      <c r="I13" s="17"/>
      <c r="J13" s="17"/>
      <c r="K13" s="17"/>
      <c r="L13" s="17"/>
      <c r="M13" s="17"/>
      <c r="N13" s="17"/>
      <c r="O13" s="17"/>
    </row>
    <row r="14" ht="20.25" customHeight="1" spans="1:15">
      <c r="A14" s="48" t="s">
        <v>83</v>
      </c>
      <c r="B14" s="48" t="s">
        <v>84</v>
      </c>
      <c r="C14" s="17">
        <v>42264</v>
      </c>
      <c r="D14" s="17">
        <v>42264</v>
      </c>
      <c r="E14" s="17"/>
      <c r="F14" s="17">
        <v>42264</v>
      </c>
      <c r="G14" s="17"/>
      <c r="H14" s="17"/>
      <c r="I14" s="17"/>
      <c r="J14" s="17"/>
      <c r="K14" s="17"/>
      <c r="L14" s="17"/>
      <c r="M14" s="17"/>
      <c r="N14" s="17"/>
      <c r="O14" s="17"/>
    </row>
    <row r="15" ht="20.25" customHeight="1" spans="1:15">
      <c r="A15" s="16" t="s">
        <v>85</v>
      </c>
      <c r="B15" s="16" t="s">
        <v>86</v>
      </c>
      <c r="C15" s="17">
        <v>531236.92</v>
      </c>
      <c r="D15" s="17">
        <v>531236.92</v>
      </c>
      <c r="E15" s="17">
        <v>531236.92</v>
      </c>
      <c r="F15" s="17"/>
      <c r="G15" s="17"/>
      <c r="H15" s="17"/>
      <c r="I15" s="17"/>
      <c r="J15" s="17"/>
      <c r="K15" s="17"/>
      <c r="L15" s="17"/>
      <c r="M15" s="17"/>
      <c r="N15" s="17"/>
      <c r="O15" s="17"/>
    </row>
    <row r="16" ht="20.25" customHeight="1" spans="1:15">
      <c r="A16" s="47" t="s">
        <v>87</v>
      </c>
      <c r="B16" s="47" t="s">
        <v>88</v>
      </c>
      <c r="C16" s="17">
        <v>531236.92</v>
      </c>
      <c r="D16" s="17">
        <v>531236.92</v>
      </c>
      <c r="E16" s="17">
        <v>531236.92</v>
      </c>
      <c r="F16" s="17"/>
      <c r="G16" s="17"/>
      <c r="H16" s="17"/>
      <c r="I16" s="17"/>
      <c r="J16" s="17"/>
      <c r="K16" s="17"/>
      <c r="L16" s="17"/>
      <c r="M16" s="17"/>
      <c r="N16" s="17"/>
      <c r="O16" s="17"/>
    </row>
    <row r="17" ht="20.25" customHeight="1" spans="1:15">
      <c r="A17" s="48" t="s">
        <v>89</v>
      </c>
      <c r="B17" s="48" t="s">
        <v>90</v>
      </c>
      <c r="C17" s="17">
        <v>251838.43</v>
      </c>
      <c r="D17" s="17">
        <v>251838.43</v>
      </c>
      <c r="E17" s="17">
        <v>251838.43</v>
      </c>
      <c r="F17" s="17"/>
      <c r="G17" s="17"/>
      <c r="H17" s="17"/>
      <c r="I17" s="17"/>
      <c r="J17" s="17"/>
      <c r="K17" s="17"/>
      <c r="L17" s="17"/>
      <c r="M17" s="17"/>
      <c r="N17" s="17"/>
      <c r="O17" s="17"/>
    </row>
    <row r="18" ht="20.25" customHeight="1" spans="1:15">
      <c r="A18" s="48" t="s">
        <v>91</v>
      </c>
      <c r="B18" s="48" t="s">
        <v>92</v>
      </c>
      <c r="C18" s="17">
        <v>225242.66</v>
      </c>
      <c r="D18" s="17">
        <v>225242.66</v>
      </c>
      <c r="E18" s="17">
        <v>225242.66</v>
      </c>
      <c r="F18" s="17"/>
      <c r="G18" s="17"/>
      <c r="H18" s="17"/>
      <c r="I18" s="17"/>
      <c r="J18" s="17"/>
      <c r="K18" s="17"/>
      <c r="L18" s="17"/>
      <c r="M18" s="17"/>
      <c r="N18" s="17"/>
      <c r="O18" s="17"/>
    </row>
    <row r="19" ht="20.25" customHeight="1" spans="1:15">
      <c r="A19" s="48" t="s">
        <v>93</v>
      </c>
      <c r="B19" s="48" t="s">
        <v>94</v>
      </c>
      <c r="C19" s="17">
        <v>54155.83</v>
      </c>
      <c r="D19" s="17">
        <v>54155.83</v>
      </c>
      <c r="E19" s="17">
        <v>54155.83</v>
      </c>
      <c r="F19" s="17"/>
      <c r="G19" s="17"/>
      <c r="H19" s="17"/>
      <c r="I19" s="17"/>
      <c r="J19" s="17"/>
      <c r="K19" s="17"/>
      <c r="L19" s="17"/>
      <c r="M19" s="17"/>
      <c r="N19" s="17"/>
      <c r="O19" s="17"/>
    </row>
    <row r="20" ht="20.25" customHeight="1" spans="1:15">
      <c r="A20" s="16" t="s">
        <v>95</v>
      </c>
      <c r="B20" s="16" t="s">
        <v>96</v>
      </c>
      <c r="C20" s="17">
        <v>240000000</v>
      </c>
      <c r="D20" s="17"/>
      <c r="E20" s="17"/>
      <c r="F20" s="17"/>
      <c r="G20" s="17">
        <v>240000000</v>
      </c>
      <c r="H20" s="17"/>
      <c r="I20" s="17"/>
      <c r="J20" s="17"/>
      <c r="K20" s="17"/>
      <c r="L20" s="17"/>
      <c r="M20" s="17"/>
      <c r="N20" s="17"/>
      <c r="O20" s="17"/>
    </row>
    <row r="21" ht="20.25" customHeight="1" spans="1:15">
      <c r="A21" s="47" t="s">
        <v>97</v>
      </c>
      <c r="B21" s="47" t="s">
        <v>98</v>
      </c>
      <c r="C21" s="17">
        <v>240000000</v>
      </c>
      <c r="D21" s="17"/>
      <c r="E21" s="17"/>
      <c r="F21" s="17"/>
      <c r="G21" s="17">
        <v>240000000</v>
      </c>
      <c r="H21" s="17"/>
      <c r="I21" s="17"/>
      <c r="J21" s="17"/>
      <c r="K21" s="17"/>
      <c r="L21" s="17"/>
      <c r="M21" s="17"/>
      <c r="N21" s="17"/>
      <c r="O21" s="17"/>
    </row>
    <row r="22" ht="20.25" customHeight="1" spans="1:15">
      <c r="A22" s="48" t="s">
        <v>99</v>
      </c>
      <c r="B22" s="48" t="s">
        <v>100</v>
      </c>
      <c r="C22" s="17">
        <v>190000000</v>
      </c>
      <c r="D22" s="17"/>
      <c r="E22" s="17"/>
      <c r="F22" s="17"/>
      <c r="G22" s="17">
        <v>190000000</v>
      </c>
      <c r="H22" s="17"/>
      <c r="I22" s="17"/>
      <c r="J22" s="17"/>
      <c r="K22" s="17"/>
      <c r="L22" s="17"/>
      <c r="M22" s="17"/>
      <c r="N22" s="17"/>
      <c r="O22" s="17"/>
    </row>
    <row r="23" ht="20.25" customHeight="1" spans="1:15">
      <c r="A23" s="48" t="s">
        <v>101</v>
      </c>
      <c r="B23" s="48" t="s">
        <v>102</v>
      </c>
      <c r="C23" s="17">
        <v>50000000</v>
      </c>
      <c r="D23" s="17"/>
      <c r="E23" s="17"/>
      <c r="F23" s="17"/>
      <c r="G23" s="17">
        <v>50000000</v>
      </c>
      <c r="H23" s="17"/>
      <c r="I23" s="17"/>
      <c r="J23" s="17"/>
      <c r="K23" s="17"/>
      <c r="L23" s="17"/>
      <c r="M23" s="17"/>
      <c r="N23" s="17"/>
      <c r="O23" s="17"/>
    </row>
    <row r="24" ht="20.25" customHeight="1" spans="1:15">
      <c r="A24" s="16" t="s">
        <v>103</v>
      </c>
      <c r="B24" s="16" t="s">
        <v>104</v>
      </c>
      <c r="C24" s="17">
        <v>9677941.31</v>
      </c>
      <c r="D24" s="17">
        <v>9393041.31</v>
      </c>
      <c r="E24" s="17">
        <v>8479641.31</v>
      </c>
      <c r="F24" s="17">
        <v>913400</v>
      </c>
      <c r="G24" s="17"/>
      <c r="H24" s="17"/>
      <c r="I24" s="17"/>
      <c r="J24" s="17">
        <v>284900</v>
      </c>
      <c r="K24" s="17"/>
      <c r="L24" s="17"/>
      <c r="M24" s="17"/>
      <c r="N24" s="17"/>
      <c r="O24" s="17">
        <v>284900</v>
      </c>
    </row>
    <row r="25" ht="20.25" customHeight="1" spans="1:15">
      <c r="A25" s="47" t="s">
        <v>105</v>
      </c>
      <c r="B25" s="47" t="s">
        <v>106</v>
      </c>
      <c r="C25" s="17">
        <v>9320341.31</v>
      </c>
      <c r="D25" s="17">
        <v>9054041.31</v>
      </c>
      <c r="E25" s="17">
        <v>8479641.31</v>
      </c>
      <c r="F25" s="17">
        <v>574400</v>
      </c>
      <c r="G25" s="17"/>
      <c r="H25" s="17"/>
      <c r="I25" s="17"/>
      <c r="J25" s="17">
        <v>266300</v>
      </c>
      <c r="K25" s="17"/>
      <c r="L25" s="17"/>
      <c r="M25" s="17"/>
      <c r="N25" s="17"/>
      <c r="O25" s="17">
        <v>266300</v>
      </c>
    </row>
    <row r="26" ht="20.25" customHeight="1" spans="1:15">
      <c r="A26" s="48" t="s">
        <v>107</v>
      </c>
      <c r="B26" s="48" t="s">
        <v>108</v>
      </c>
      <c r="C26" s="17">
        <v>5535908.98</v>
      </c>
      <c r="D26" s="17">
        <v>5535908.98</v>
      </c>
      <c r="E26" s="17">
        <v>5120908.98</v>
      </c>
      <c r="F26" s="17">
        <v>415000</v>
      </c>
      <c r="G26" s="17"/>
      <c r="H26" s="17"/>
      <c r="I26" s="17"/>
      <c r="J26" s="17"/>
      <c r="K26" s="17"/>
      <c r="L26" s="17"/>
      <c r="M26" s="17"/>
      <c r="N26" s="17"/>
      <c r="O26" s="17"/>
    </row>
    <row r="27" ht="20.25" customHeight="1" spans="1:15">
      <c r="A27" s="48" t="s">
        <v>109</v>
      </c>
      <c r="B27" s="48" t="s">
        <v>110</v>
      </c>
      <c r="C27" s="17">
        <v>3358732.33</v>
      </c>
      <c r="D27" s="17">
        <v>3358732.33</v>
      </c>
      <c r="E27" s="17">
        <v>3358732.33</v>
      </c>
      <c r="F27" s="17"/>
      <c r="G27" s="17"/>
      <c r="H27" s="17"/>
      <c r="I27" s="17"/>
      <c r="J27" s="17"/>
      <c r="K27" s="17"/>
      <c r="L27" s="17"/>
      <c r="M27" s="17"/>
      <c r="N27" s="17"/>
      <c r="O27" s="17"/>
    </row>
    <row r="28" ht="20.25" customHeight="1" spans="1:15">
      <c r="A28" s="48" t="s">
        <v>111</v>
      </c>
      <c r="B28" s="48" t="s">
        <v>112</v>
      </c>
      <c r="C28" s="17">
        <v>425700</v>
      </c>
      <c r="D28" s="17">
        <v>159400</v>
      </c>
      <c r="E28" s="17"/>
      <c r="F28" s="17">
        <v>159400</v>
      </c>
      <c r="G28" s="17"/>
      <c r="H28" s="17"/>
      <c r="I28" s="17"/>
      <c r="J28" s="17">
        <v>266300</v>
      </c>
      <c r="K28" s="17"/>
      <c r="L28" s="17"/>
      <c r="M28" s="17"/>
      <c r="N28" s="17"/>
      <c r="O28" s="17">
        <v>266300</v>
      </c>
    </row>
    <row r="29" ht="20.25" customHeight="1" spans="1:15">
      <c r="A29" s="47" t="s">
        <v>113</v>
      </c>
      <c r="B29" s="47" t="s">
        <v>114</v>
      </c>
      <c r="C29" s="17">
        <v>357600</v>
      </c>
      <c r="D29" s="17">
        <v>339000</v>
      </c>
      <c r="E29" s="17"/>
      <c r="F29" s="17">
        <v>339000</v>
      </c>
      <c r="G29" s="17"/>
      <c r="H29" s="17"/>
      <c r="I29" s="17"/>
      <c r="J29" s="17">
        <v>18600</v>
      </c>
      <c r="K29" s="17"/>
      <c r="L29" s="17"/>
      <c r="M29" s="17"/>
      <c r="N29" s="17"/>
      <c r="O29" s="17">
        <v>18600</v>
      </c>
    </row>
    <row r="30" ht="20.25" customHeight="1" spans="1:15">
      <c r="A30" s="48" t="s">
        <v>115</v>
      </c>
      <c r="B30" s="48" t="s">
        <v>114</v>
      </c>
      <c r="C30" s="17">
        <v>357600</v>
      </c>
      <c r="D30" s="17">
        <v>339000</v>
      </c>
      <c r="E30" s="17"/>
      <c r="F30" s="17">
        <v>339000</v>
      </c>
      <c r="G30" s="17"/>
      <c r="H30" s="17"/>
      <c r="I30" s="17"/>
      <c r="J30" s="17">
        <v>18600</v>
      </c>
      <c r="K30" s="17"/>
      <c r="L30" s="17"/>
      <c r="M30" s="17"/>
      <c r="N30" s="17"/>
      <c r="O30" s="17">
        <v>18600</v>
      </c>
    </row>
    <row r="31" ht="20.25" customHeight="1" spans="1:15">
      <c r="A31" s="16" t="s">
        <v>116</v>
      </c>
      <c r="B31" s="16" t="s">
        <v>117</v>
      </c>
      <c r="C31" s="17">
        <v>770484</v>
      </c>
      <c r="D31" s="17">
        <v>770484</v>
      </c>
      <c r="E31" s="17">
        <v>770484</v>
      </c>
      <c r="F31" s="17"/>
      <c r="G31" s="17"/>
      <c r="H31" s="17"/>
      <c r="I31" s="17"/>
      <c r="J31" s="17"/>
      <c r="K31" s="17"/>
      <c r="L31" s="17"/>
      <c r="M31" s="17"/>
      <c r="N31" s="17"/>
      <c r="O31" s="17"/>
    </row>
    <row r="32" ht="20.25" customHeight="1" spans="1:15">
      <c r="A32" s="47" t="s">
        <v>118</v>
      </c>
      <c r="B32" s="47" t="s">
        <v>119</v>
      </c>
      <c r="C32" s="17">
        <v>770484</v>
      </c>
      <c r="D32" s="17">
        <v>770484</v>
      </c>
      <c r="E32" s="17">
        <v>770484</v>
      </c>
      <c r="F32" s="17"/>
      <c r="G32" s="17"/>
      <c r="H32" s="17"/>
      <c r="I32" s="17"/>
      <c r="J32" s="17"/>
      <c r="K32" s="17"/>
      <c r="L32" s="17"/>
      <c r="M32" s="17"/>
      <c r="N32" s="17"/>
      <c r="O32" s="17"/>
    </row>
    <row r="33" ht="20.25" customHeight="1" spans="1:15">
      <c r="A33" s="48" t="s">
        <v>120</v>
      </c>
      <c r="B33" s="48" t="s">
        <v>121</v>
      </c>
      <c r="C33" s="17">
        <v>770484</v>
      </c>
      <c r="D33" s="17">
        <v>770484</v>
      </c>
      <c r="E33" s="17">
        <v>770484</v>
      </c>
      <c r="F33" s="17"/>
      <c r="G33" s="17"/>
      <c r="H33" s="17"/>
      <c r="I33" s="17"/>
      <c r="J33" s="17"/>
      <c r="K33" s="17"/>
      <c r="L33" s="17"/>
      <c r="M33" s="17"/>
      <c r="N33" s="17"/>
      <c r="O33" s="17"/>
    </row>
    <row r="34" ht="20.25" customHeight="1" spans="1:15">
      <c r="A34" s="49" t="s">
        <v>122</v>
      </c>
      <c r="B34" s="49"/>
      <c r="C34" s="17">
        <v>252047200.63</v>
      </c>
      <c r="D34" s="17">
        <v>11762300.63</v>
      </c>
      <c r="E34" s="17">
        <v>10806636.63</v>
      </c>
      <c r="F34" s="17">
        <v>955664</v>
      </c>
      <c r="G34" s="17">
        <v>240000000</v>
      </c>
      <c r="H34" s="17"/>
      <c r="I34" s="17"/>
      <c r="J34" s="17">
        <v>284900</v>
      </c>
      <c r="K34" s="17"/>
      <c r="L34" s="17"/>
      <c r="M34" s="17"/>
      <c r="N34" s="17"/>
      <c r="O34" s="17">
        <v>284900</v>
      </c>
    </row>
  </sheetData>
  <mergeCells count="11">
    <mergeCell ref="A3:O3"/>
    <mergeCell ref="A4:I4"/>
    <mergeCell ref="D5:F5"/>
    <mergeCell ref="J5:O5"/>
    <mergeCell ref="A34:B34"/>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123</v>
      </c>
    </row>
    <row r="3" ht="45" customHeight="1" spans="1:4">
      <c r="A3" s="4" t="s">
        <v>124</v>
      </c>
      <c r="B3" s="4"/>
      <c r="C3" s="4"/>
      <c r="D3" s="4"/>
    </row>
    <row r="4" ht="18.75" customHeight="1" spans="1:4">
      <c r="A4" s="5" t="str">
        <f>"单位名称："&amp;"元江哈尼族彝族傣族自治县自然资源局"</f>
        <v>单位名称：元江哈尼族彝族傣族自治县自然资源局</v>
      </c>
      <c r="B4" s="5"/>
      <c r="C4" s="65"/>
      <c r="D4" s="6" t="s">
        <v>2</v>
      </c>
    </row>
    <row r="5" ht="22.5" customHeight="1" spans="1:4">
      <c r="A5" s="8" t="s">
        <v>3</v>
      </c>
      <c r="B5" s="8"/>
      <c r="C5" s="8" t="s">
        <v>4</v>
      </c>
      <c r="D5" s="8"/>
    </row>
    <row r="6" ht="18.75" customHeight="1" spans="1:4">
      <c r="A6" s="8" t="s">
        <v>5</v>
      </c>
      <c r="B6" s="8" t="s">
        <v>6</v>
      </c>
      <c r="C6" s="8" t="s">
        <v>125</v>
      </c>
      <c r="D6" s="8" t="s">
        <v>6</v>
      </c>
    </row>
    <row r="7" ht="18.75" customHeight="1" spans="1:4">
      <c r="A7" s="8"/>
      <c r="B7" s="8"/>
      <c r="C7" s="8"/>
      <c r="D7" s="8"/>
    </row>
    <row r="8" ht="22.5" customHeight="1" spans="1:4">
      <c r="A8" s="15" t="s">
        <v>126</v>
      </c>
      <c r="B8" s="17">
        <v>251762300.63</v>
      </c>
      <c r="C8" s="15" t="s">
        <v>127</v>
      </c>
      <c r="D8" s="17">
        <v>251762300.63</v>
      </c>
    </row>
    <row r="9" ht="22.5" customHeight="1" spans="1:4">
      <c r="A9" s="15" t="s">
        <v>128</v>
      </c>
      <c r="B9" s="17">
        <v>11762300.63</v>
      </c>
      <c r="C9" s="15" t="str">
        <f>"（"&amp;"一"&amp;"）"&amp;"社会保障和就业支出"</f>
        <v>（一）社会保障和就业支出</v>
      </c>
      <c r="D9" s="17">
        <v>1067538.4</v>
      </c>
    </row>
    <row r="10" ht="22.5" customHeight="1" spans="1:4">
      <c r="A10" s="15" t="s">
        <v>129</v>
      </c>
      <c r="B10" s="17">
        <v>240000000</v>
      </c>
      <c r="C10" s="15" t="str">
        <f>"（"&amp;"二"&amp;"）"&amp;"卫生健康支出"</f>
        <v>（二）卫生健康支出</v>
      </c>
      <c r="D10" s="17">
        <v>531236.92</v>
      </c>
    </row>
    <row r="11" ht="22.5" customHeight="1" spans="1:4">
      <c r="A11" s="15" t="s">
        <v>130</v>
      </c>
      <c r="B11" s="17"/>
      <c r="C11" s="15" t="str">
        <f>"（"&amp;"三"&amp;"）"&amp;"城乡社区支出"</f>
        <v>（三）城乡社区支出</v>
      </c>
      <c r="D11" s="17">
        <v>240000000</v>
      </c>
    </row>
    <row r="12" ht="22.5" customHeight="1" spans="1:4">
      <c r="A12" s="15" t="s">
        <v>131</v>
      </c>
      <c r="B12" s="17"/>
      <c r="C12" s="15" t="str">
        <f>"（"&amp;"四"&amp;"）"&amp;"自然资源海洋气象等支出"</f>
        <v>（四）自然资源海洋气象等支出</v>
      </c>
      <c r="D12" s="17">
        <v>9393041.31</v>
      </c>
    </row>
    <row r="13" ht="22.5" customHeight="1" spans="1:4">
      <c r="A13" s="15" t="s">
        <v>128</v>
      </c>
      <c r="B13" s="17"/>
      <c r="C13" s="15" t="str">
        <f>"（"&amp;"五"&amp;"）"&amp;"住房保障支出"</f>
        <v>（五）住房保障支出</v>
      </c>
      <c r="D13" s="17">
        <v>770484</v>
      </c>
    </row>
    <row r="14" ht="22.5" customHeight="1" spans="1:4">
      <c r="A14" s="15" t="s">
        <v>129</v>
      </c>
      <c r="B14" s="17"/>
      <c r="C14" s="15"/>
      <c r="D14" s="17"/>
    </row>
    <row r="15" ht="22.5" customHeight="1" spans="1:4">
      <c r="A15" s="15" t="s">
        <v>130</v>
      </c>
      <c r="B15" s="17"/>
      <c r="C15" s="15"/>
      <c r="D15" s="17"/>
    </row>
    <row r="16" ht="22.5" customHeight="1" spans="1:4">
      <c r="A16" s="66"/>
      <c r="B16" s="17"/>
      <c r="C16" s="15" t="s">
        <v>132</v>
      </c>
      <c r="D16" s="17"/>
    </row>
    <row r="17" ht="22.5" customHeight="1" spans="1:4">
      <c r="A17" s="67" t="s">
        <v>133</v>
      </c>
      <c r="B17" s="68">
        <v>251762300.63</v>
      </c>
      <c r="C17" s="69" t="s">
        <v>134</v>
      </c>
      <c r="D17" s="68">
        <v>251762300.63</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0"/>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3" t="s">
        <v>135</v>
      </c>
    </row>
    <row r="3" ht="37.5" customHeight="1" spans="1:7">
      <c r="A3" s="4" t="s">
        <v>136</v>
      </c>
      <c r="B3" s="4"/>
      <c r="C3" s="4"/>
      <c r="D3" s="4"/>
      <c r="E3" s="4"/>
      <c r="F3" s="4"/>
      <c r="G3" s="4"/>
    </row>
    <row r="4" ht="18.75" customHeight="1" spans="1:7">
      <c r="A4" s="44" t="str">
        <f>"单位名称："&amp;"元江哈尼族彝族傣族自治县自然资源局"</f>
        <v>单位名称：元江哈尼族彝族傣族自治县自然资源局</v>
      </c>
      <c r="B4" s="44"/>
      <c r="C4" s="44"/>
      <c r="D4" s="45"/>
      <c r="E4" s="45"/>
      <c r="F4" s="45"/>
      <c r="G4" s="46" t="s">
        <v>28</v>
      </c>
    </row>
    <row r="5" ht="18.75" customHeight="1" spans="1:7">
      <c r="A5" s="13" t="s">
        <v>137</v>
      </c>
      <c r="B5" s="13" t="s">
        <v>60</v>
      </c>
      <c r="C5" s="30" t="s">
        <v>31</v>
      </c>
      <c r="D5" s="30" t="s">
        <v>63</v>
      </c>
      <c r="E5" s="30"/>
      <c r="F5" s="30"/>
      <c r="G5" s="13" t="s">
        <v>64</v>
      </c>
    </row>
    <row r="6" ht="18.75" customHeight="1" spans="1:7">
      <c r="A6" s="13" t="s">
        <v>59</v>
      </c>
      <c r="B6" s="13" t="s">
        <v>60</v>
      </c>
      <c r="C6" s="30"/>
      <c r="D6" s="30" t="s">
        <v>33</v>
      </c>
      <c r="E6" s="30" t="s">
        <v>138</v>
      </c>
      <c r="F6" s="30" t="s">
        <v>139</v>
      </c>
      <c r="G6" s="13"/>
    </row>
    <row r="7" ht="18.75" customHeight="1" spans="1:7">
      <c r="A7" s="14" t="s">
        <v>45</v>
      </c>
      <c r="B7" s="14" t="s">
        <v>46</v>
      </c>
      <c r="C7" s="14" t="s">
        <v>47</v>
      </c>
      <c r="D7" s="14" t="s">
        <v>48</v>
      </c>
      <c r="E7" s="14" t="s">
        <v>49</v>
      </c>
      <c r="F7" s="14" t="s">
        <v>50</v>
      </c>
      <c r="G7" s="14" t="s">
        <v>51</v>
      </c>
    </row>
    <row r="8" ht="20.25" customHeight="1" spans="1:7">
      <c r="A8" s="16" t="s">
        <v>71</v>
      </c>
      <c r="B8" s="16" t="s">
        <v>72</v>
      </c>
      <c r="C8" s="17">
        <v>1067538.4</v>
      </c>
      <c r="D8" s="17">
        <v>1025274.4</v>
      </c>
      <c r="E8" s="17">
        <v>1015674.4</v>
      </c>
      <c r="F8" s="17">
        <v>9600</v>
      </c>
      <c r="G8" s="17">
        <v>42264</v>
      </c>
    </row>
    <row r="9" ht="20.25" customHeight="1" spans="1:7">
      <c r="A9" s="47" t="s">
        <v>73</v>
      </c>
      <c r="B9" s="47" t="s">
        <v>74</v>
      </c>
      <c r="C9" s="17">
        <v>1025274.4</v>
      </c>
      <c r="D9" s="17">
        <v>1025274.4</v>
      </c>
      <c r="E9" s="17">
        <v>1015674.4</v>
      </c>
      <c r="F9" s="17">
        <v>9600</v>
      </c>
      <c r="G9" s="17"/>
    </row>
    <row r="10" ht="20.25" customHeight="1" spans="1:7">
      <c r="A10" s="48" t="s">
        <v>75</v>
      </c>
      <c r="B10" s="48" t="s">
        <v>76</v>
      </c>
      <c r="C10" s="17">
        <v>72600</v>
      </c>
      <c r="D10" s="17">
        <v>72600</v>
      </c>
      <c r="E10" s="17">
        <v>66000</v>
      </c>
      <c r="F10" s="17">
        <v>6600</v>
      </c>
      <c r="G10" s="17"/>
    </row>
    <row r="11" ht="20.25" customHeight="1" spans="1:7">
      <c r="A11" s="48" t="s">
        <v>77</v>
      </c>
      <c r="B11" s="48" t="s">
        <v>78</v>
      </c>
      <c r="C11" s="17">
        <v>33000</v>
      </c>
      <c r="D11" s="17">
        <v>33000</v>
      </c>
      <c r="E11" s="17">
        <v>30000</v>
      </c>
      <c r="F11" s="17">
        <v>3000</v>
      </c>
      <c r="G11" s="17"/>
    </row>
    <row r="12" ht="20.25" customHeight="1" spans="1:7">
      <c r="A12" s="48" t="s">
        <v>79</v>
      </c>
      <c r="B12" s="48" t="s">
        <v>80</v>
      </c>
      <c r="C12" s="17">
        <v>919674.4</v>
      </c>
      <c r="D12" s="17">
        <v>919674.4</v>
      </c>
      <c r="E12" s="17">
        <v>919674.4</v>
      </c>
      <c r="F12" s="17"/>
      <c r="G12" s="17"/>
    </row>
    <row r="13" ht="20.25" customHeight="1" spans="1:7">
      <c r="A13" s="47" t="s">
        <v>81</v>
      </c>
      <c r="B13" s="47" t="s">
        <v>82</v>
      </c>
      <c r="C13" s="17">
        <v>42264</v>
      </c>
      <c r="D13" s="17"/>
      <c r="E13" s="17"/>
      <c r="F13" s="17"/>
      <c r="G13" s="17">
        <v>42264</v>
      </c>
    </row>
    <row r="14" ht="20.25" customHeight="1" spans="1:7">
      <c r="A14" s="48" t="s">
        <v>83</v>
      </c>
      <c r="B14" s="48" t="s">
        <v>84</v>
      </c>
      <c r="C14" s="17">
        <v>42264</v>
      </c>
      <c r="D14" s="17"/>
      <c r="E14" s="17"/>
      <c r="F14" s="17"/>
      <c r="G14" s="17">
        <v>42264</v>
      </c>
    </row>
    <row r="15" ht="20.25" customHeight="1" spans="1:7">
      <c r="A15" s="16" t="s">
        <v>85</v>
      </c>
      <c r="B15" s="16" t="s">
        <v>86</v>
      </c>
      <c r="C15" s="17">
        <v>531236.92</v>
      </c>
      <c r="D15" s="17">
        <v>531236.92</v>
      </c>
      <c r="E15" s="17">
        <v>531236.92</v>
      </c>
      <c r="F15" s="17"/>
      <c r="G15" s="17"/>
    </row>
    <row r="16" ht="20.25" customHeight="1" spans="1:7">
      <c r="A16" s="47" t="s">
        <v>87</v>
      </c>
      <c r="B16" s="47" t="s">
        <v>88</v>
      </c>
      <c r="C16" s="17">
        <v>531236.92</v>
      </c>
      <c r="D16" s="17">
        <v>531236.92</v>
      </c>
      <c r="E16" s="17">
        <v>531236.92</v>
      </c>
      <c r="F16" s="17"/>
      <c r="G16" s="17"/>
    </row>
    <row r="17" ht="20.25" customHeight="1" spans="1:7">
      <c r="A17" s="48" t="s">
        <v>89</v>
      </c>
      <c r="B17" s="48" t="s">
        <v>90</v>
      </c>
      <c r="C17" s="17">
        <v>251838.43</v>
      </c>
      <c r="D17" s="17">
        <v>251838.43</v>
      </c>
      <c r="E17" s="17">
        <v>251838.43</v>
      </c>
      <c r="F17" s="17"/>
      <c r="G17" s="17"/>
    </row>
    <row r="18" ht="20.25" customHeight="1" spans="1:7">
      <c r="A18" s="48" t="s">
        <v>91</v>
      </c>
      <c r="B18" s="48" t="s">
        <v>92</v>
      </c>
      <c r="C18" s="17">
        <v>225242.66</v>
      </c>
      <c r="D18" s="17">
        <v>225242.66</v>
      </c>
      <c r="E18" s="17">
        <v>225242.66</v>
      </c>
      <c r="F18" s="17"/>
      <c r="G18" s="17"/>
    </row>
    <row r="19" ht="20.25" customHeight="1" spans="1:7">
      <c r="A19" s="48" t="s">
        <v>93</v>
      </c>
      <c r="B19" s="48" t="s">
        <v>94</v>
      </c>
      <c r="C19" s="17">
        <v>54155.83</v>
      </c>
      <c r="D19" s="17">
        <v>54155.83</v>
      </c>
      <c r="E19" s="17">
        <v>54155.83</v>
      </c>
      <c r="F19" s="17"/>
      <c r="G19" s="17"/>
    </row>
    <row r="20" ht="20.25" customHeight="1" spans="1:7">
      <c r="A20" s="16" t="s">
        <v>103</v>
      </c>
      <c r="B20" s="16" t="s">
        <v>104</v>
      </c>
      <c r="C20" s="17">
        <v>9393041.31</v>
      </c>
      <c r="D20" s="17">
        <v>8479641.31</v>
      </c>
      <c r="E20" s="17">
        <v>7457597.71</v>
      </c>
      <c r="F20" s="17">
        <v>1022043.6</v>
      </c>
      <c r="G20" s="17">
        <v>913400</v>
      </c>
    </row>
    <row r="21" ht="20.25" customHeight="1" spans="1:7">
      <c r="A21" s="47" t="s">
        <v>105</v>
      </c>
      <c r="B21" s="47" t="s">
        <v>106</v>
      </c>
      <c r="C21" s="17">
        <v>9054041.31</v>
      </c>
      <c r="D21" s="17">
        <v>8479641.31</v>
      </c>
      <c r="E21" s="17">
        <v>7457597.71</v>
      </c>
      <c r="F21" s="17">
        <v>1022043.6</v>
      </c>
      <c r="G21" s="17">
        <v>574400</v>
      </c>
    </row>
    <row r="22" ht="20.25" customHeight="1" spans="1:7">
      <c r="A22" s="48" t="s">
        <v>107</v>
      </c>
      <c r="B22" s="48" t="s">
        <v>108</v>
      </c>
      <c r="C22" s="17">
        <v>5535908.98</v>
      </c>
      <c r="D22" s="17">
        <v>5120908.98</v>
      </c>
      <c r="E22" s="17">
        <v>4428590.34</v>
      </c>
      <c r="F22" s="17">
        <v>692318.64</v>
      </c>
      <c r="G22" s="17">
        <v>415000</v>
      </c>
    </row>
    <row r="23" ht="20.25" customHeight="1" spans="1:7">
      <c r="A23" s="48" t="s">
        <v>109</v>
      </c>
      <c r="B23" s="48" t="s">
        <v>110</v>
      </c>
      <c r="C23" s="17">
        <v>3358732.33</v>
      </c>
      <c r="D23" s="17">
        <v>3358732.33</v>
      </c>
      <c r="E23" s="17">
        <v>3029007.37</v>
      </c>
      <c r="F23" s="17">
        <v>329724.96</v>
      </c>
      <c r="G23" s="17"/>
    </row>
    <row r="24" ht="20.25" customHeight="1" spans="1:7">
      <c r="A24" s="48" t="s">
        <v>111</v>
      </c>
      <c r="B24" s="48" t="s">
        <v>112</v>
      </c>
      <c r="C24" s="17">
        <v>159400</v>
      </c>
      <c r="D24" s="17"/>
      <c r="E24" s="17"/>
      <c r="F24" s="17"/>
      <c r="G24" s="17">
        <v>159400</v>
      </c>
    </row>
    <row r="25" ht="20.25" customHeight="1" spans="1:7">
      <c r="A25" s="47" t="s">
        <v>113</v>
      </c>
      <c r="B25" s="47" t="s">
        <v>114</v>
      </c>
      <c r="C25" s="17">
        <v>339000</v>
      </c>
      <c r="D25" s="17"/>
      <c r="E25" s="17"/>
      <c r="F25" s="17"/>
      <c r="G25" s="17">
        <v>339000</v>
      </c>
    </row>
    <row r="26" ht="20.25" customHeight="1" spans="1:7">
      <c r="A26" s="48" t="s">
        <v>115</v>
      </c>
      <c r="B26" s="48" t="s">
        <v>114</v>
      </c>
      <c r="C26" s="17">
        <v>339000</v>
      </c>
      <c r="D26" s="17"/>
      <c r="E26" s="17"/>
      <c r="F26" s="17"/>
      <c r="G26" s="17">
        <v>339000</v>
      </c>
    </row>
    <row r="27" ht="20.25" customHeight="1" spans="1:7">
      <c r="A27" s="16" t="s">
        <v>116</v>
      </c>
      <c r="B27" s="16" t="s">
        <v>117</v>
      </c>
      <c r="C27" s="17">
        <v>770484</v>
      </c>
      <c r="D27" s="17">
        <v>770484</v>
      </c>
      <c r="E27" s="17">
        <v>770484</v>
      </c>
      <c r="F27" s="17"/>
      <c r="G27" s="17"/>
    </row>
    <row r="28" ht="20.25" customHeight="1" spans="1:7">
      <c r="A28" s="47" t="s">
        <v>118</v>
      </c>
      <c r="B28" s="47" t="s">
        <v>119</v>
      </c>
      <c r="C28" s="17">
        <v>770484</v>
      </c>
      <c r="D28" s="17">
        <v>770484</v>
      </c>
      <c r="E28" s="17">
        <v>770484</v>
      </c>
      <c r="F28" s="17"/>
      <c r="G28" s="17"/>
    </row>
    <row r="29" ht="20.25" customHeight="1" spans="1:7">
      <c r="A29" s="48" t="s">
        <v>120</v>
      </c>
      <c r="B29" s="48" t="s">
        <v>121</v>
      </c>
      <c r="C29" s="17">
        <v>770484</v>
      </c>
      <c r="D29" s="17">
        <v>770484</v>
      </c>
      <c r="E29" s="17">
        <v>770484</v>
      </c>
      <c r="F29" s="17"/>
      <c r="G29" s="17"/>
    </row>
    <row r="30" ht="20.25" customHeight="1" spans="1:7">
      <c r="A30" s="49" t="s">
        <v>122</v>
      </c>
      <c r="B30" s="49"/>
      <c r="C30" s="50">
        <v>11762300.63</v>
      </c>
      <c r="D30" s="50">
        <v>10806636.63</v>
      </c>
      <c r="E30" s="50">
        <v>9774993.03</v>
      </c>
      <c r="F30" s="50">
        <v>1031643.6</v>
      </c>
      <c r="G30" s="50">
        <v>955664</v>
      </c>
    </row>
  </sheetData>
  <mergeCells count="7">
    <mergeCell ref="A3:G3"/>
    <mergeCell ref="A4:C4"/>
    <mergeCell ref="A5:B5"/>
    <mergeCell ref="D5:F5"/>
    <mergeCell ref="A30:B30"/>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8"/>
      <c r="B2" s="58"/>
      <c r="C2" s="59"/>
      <c r="D2" s="2"/>
      <c r="E2" s="2"/>
      <c r="F2" s="60" t="s">
        <v>140</v>
      </c>
    </row>
    <row r="3" ht="41.25" customHeight="1" spans="1:6">
      <c r="A3" s="61" t="s">
        <v>141</v>
      </c>
      <c r="B3" s="61"/>
      <c r="C3" s="61"/>
      <c r="D3" s="61"/>
      <c r="E3" s="61"/>
      <c r="F3" s="61"/>
    </row>
    <row r="4" ht="18.75" customHeight="1" spans="1:6">
      <c r="A4" s="5" t="str">
        <f>"单位名称："&amp;"元江哈尼族彝族傣族自治县自然资源局"</f>
        <v>单位名称：元江哈尼族彝族傣族自治县自然资源局</v>
      </c>
      <c r="B4" s="5"/>
      <c r="C4" s="5"/>
      <c r="D4" s="62"/>
      <c r="E4" s="2"/>
      <c r="F4" s="60" t="s">
        <v>28</v>
      </c>
    </row>
    <row r="5" ht="18.75" customHeight="1" spans="1:6">
      <c r="A5" s="13" t="s">
        <v>142</v>
      </c>
      <c r="B5" s="30" t="s">
        <v>143</v>
      </c>
      <c r="C5" s="30" t="s">
        <v>144</v>
      </c>
      <c r="D5" s="30"/>
      <c r="E5" s="30"/>
      <c r="F5" s="30" t="s">
        <v>145</v>
      </c>
    </row>
    <row r="6" ht="18.75" customHeight="1" spans="1:6">
      <c r="A6" s="13"/>
      <c r="B6" s="30"/>
      <c r="C6" s="30" t="s">
        <v>33</v>
      </c>
      <c r="D6" s="30" t="s">
        <v>146</v>
      </c>
      <c r="E6" s="30" t="s">
        <v>147</v>
      </c>
      <c r="F6" s="30"/>
    </row>
    <row r="7" ht="18.75" customHeight="1" spans="1:6">
      <c r="A7" s="63">
        <v>1</v>
      </c>
      <c r="B7" s="64">
        <v>2</v>
      </c>
      <c r="C7" s="63">
        <v>3</v>
      </c>
      <c r="D7" s="63">
        <v>4</v>
      </c>
      <c r="E7" s="63">
        <v>5</v>
      </c>
      <c r="F7" s="63">
        <v>6</v>
      </c>
    </row>
    <row r="8" ht="20.25" customHeight="1" spans="1:6">
      <c r="A8" s="17">
        <v>114000</v>
      </c>
      <c r="B8" s="17"/>
      <c r="C8" s="17">
        <v>58000</v>
      </c>
      <c r="D8" s="17"/>
      <c r="E8" s="17">
        <v>58000</v>
      </c>
      <c r="F8" s="17">
        <v>56000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6"/>
  <sheetViews>
    <sheetView showZeros="0" workbookViewId="0">
      <pane ySplit="1" topLeftCell="A5" activePane="bottomLeft" state="frozen"/>
      <selection/>
      <selection pane="bottomLeft" activeCell="A1" sqref="A1"/>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148</v>
      </c>
    </row>
    <row r="3" ht="45" customHeight="1" spans="1:23">
      <c r="A3" s="4" t="s">
        <v>149</v>
      </c>
      <c r="B3" s="4"/>
      <c r="C3" s="4"/>
      <c r="D3" s="4"/>
      <c r="E3" s="4"/>
      <c r="F3" s="4"/>
      <c r="G3" s="4"/>
      <c r="H3" s="4"/>
      <c r="I3" s="4"/>
      <c r="J3" s="4"/>
      <c r="K3" s="4"/>
      <c r="L3" s="53"/>
      <c r="M3" s="53"/>
      <c r="N3" s="53"/>
      <c r="O3" s="53"/>
      <c r="P3" s="53"/>
      <c r="Q3" s="53"/>
      <c r="R3" s="53"/>
      <c r="S3" s="53"/>
      <c r="T3" s="53"/>
      <c r="U3" s="53"/>
      <c r="V3" s="53"/>
      <c r="W3" s="53"/>
    </row>
    <row r="4" ht="18.75" customHeight="1" spans="1:23">
      <c r="A4" s="5" t="str">
        <f>"单位名称："&amp;"元江哈尼族彝族傣族自治县自然资源局"</f>
        <v>单位名称：元江哈尼族彝族傣族自治县自然资源局</v>
      </c>
      <c r="B4" s="5"/>
      <c r="C4" s="5"/>
      <c r="D4" s="5"/>
      <c r="E4" s="5"/>
      <c r="F4" s="5"/>
      <c r="G4" s="5"/>
      <c r="H4" s="54"/>
      <c r="I4" s="54"/>
      <c r="J4" s="54"/>
      <c r="K4" s="54"/>
      <c r="L4" s="6"/>
      <c r="M4" s="6"/>
      <c r="N4" s="6"/>
      <c r="O4" s="6"/>
      <c r="P4" s="6"/>
      <c r="Q4" s="6"/>
      <c r="R4" s="6"/>
      <c r="S4" s="6"/>
      <c r="T4" s="6"/>
      <c r="U4" s="6"/>
      <c r="V4" s="6"/>
      <c r="W4" s="6" t="s">
        <v>28</v>
      </c>
    </row>
    <row r="5" ht="18.75" customHeight="1" spans="1:23">
      <c r="A5" s="55" t="s">
        <v>150</v>
      </c>
      <c r="B5" s="55" t="s">
        <v>151</v>
      </c>
      <c r="C5" s="55" t="s">
        <v>152</v>
      </c>
      <c r="D5" s="55" t="s">
        <v>153</v>
      </c>
      <c r="E5" s="55" t="s">
        <v>154</v>
      </c>
      <c r="F5" s="55" t="s">
        <v>155</v>
      </c>
      <c r="G5" s="55" t="s">
        <v>156</v>
      </c>
      <c r="H5" s="56" t="s">
        <v>31</v>
      </c>
      <c r="I5" s="56" t="s">
        <v>157</v>
      </c>
      <c r="J5" s="55"/>
      <c r="K5" s="55"/>
      <c r="L5" s="55"/>
      <c r="M5" s="55"/>
      <c r="N5" s="55" t="s">
        <v>158</v>
      </c>
      <c r="O5" s="55"/>
      <c r="P5" s="55"/>
      <c r="Q5" s="55" t="s">
        <v>37</v>
      </c>
      <c r="R5" s="55" t="s">
        <v>62</v>
      </c>
      <c r="S5" s="55"/>
      <c r="T5" s="55"/>
      <c r="U5" s="55"/>
      <c r="V5" s="55"/>
      <c r="W5" s="55"/>
    </row>
    <row r="6" ht="18.75" customHeight="1" spans="1:23">
      <c r="A6" s="55"/>
      <c r="B6" s="55"/>
      <c r="C6" s="55"/>
      <c r="D6" s="55"/>
      <c r="E6" s="55"/>
      <c r="F6" s="55"/>
      <c r="G6" s="55"/>
      <c r="H6" s="56" t="s">
        <v>159</v>
      </c>
      <c r="I6" s="56" t="s">
        <v>160</v>
      </c>
      <c r="J6" s="55" t="s">
        <v>35</v>
      </c>
      <c r="K6" s="55" t="s">
        <v>36</v>
      </c>
      <c r="L6" s="55"/>
      <c r="M6" s="55"/>
      <c r="N6" s="55" t="s">
        <v>158</v>
      </c>
      <c r="O6" s="55" t="s">
        <v>35</v>
      </c>
      <c r="P6" s="55" t="s">
        <v>36</v>
      </c>
      <c r="Q6" s="55" t="s">
        <v>37</v>
      </c>
      <c r="R6" s="55" t="s">
        <v>62</v>
      </c>
      <c r="S6" s="55" t="s">
        <v>40</v>
      </c>
      <c r="T6" s="55" t="s">
        <v>41</v>
      </c>
      <c r="U6" s="55" t="s">
        <v>42</v>
      </c>
      <c r="V6" s="55" t="s">
        <v>43</v>
      </c>
      <c r="W6" s="55" t="s">
        <v>44</v>
      </c>
    </row>
    <row r="7" ht="18.75" customHeight="1" spans="1:23">
      <c r="A7" s="55"/>
      <c r="B7" s="55"/>
      <c r="C7" s="55"/>
      <c r="D7" s="55"/>
      <c r="E7" s="55"/>
      <c r="F7" s="55"/>
      <c r="G7" s="55"/>
      <c r="H7" s="56"/>
      <c r="I7" s="56" t="s">
        <v>161</v>
      </c>
      <c r="J7" s="55" t="s">
        <v>162</v>
      </c>
      <c r="K7" s="55" t="s">
        <v>163</v>
      </c>
      <c r="L7" s="55" t="s">
        <v>164</v>
      </c>
      <c r="M7" s="55" t="s">
        <v>165</v>
      </c>
      <c r="N7" s="55" t="s">
        <v>34</v>
      </c>
      <c r="O7" s="55" t="s">
        <v>35</v>
      </c>
      <c r="P7" s="55" t="s">
        <v>36</v>
      </c>
      <c r="Q7" s="55"/>
      <c r="R7" s="55" t="s">
        <v>33</v>
      </c>
      <c r="S7" s="55" t="s">
        <v>40</v>
      </c>
      <c r="T7" s="55" t="s">
        <v>41</v>
      </c>
      <c r="U7" s="55" t="s">
        <v>42</v>
      </c>
      <c r="V7" s="55" t="s">
        <v>43</v>
      </c>
      <c r="W7" s="55" t="s">
        <v>44</v>
      </c>
    </row>
    <row r="8" ht="22.65" customHeight="1" spans="1:23">
      <c r="A8" s="55"/>
      <c r="B8" s="55"/>
      <c r="C8" s="55"/>
      <c r="D8" s="55"/>
      <c r="E8" s="55"/>
      <c r="F8" s="55"/>
      <c r="G8" s="55"/>
      <c r="H8" s="56"/>
      <c r="I8" s="56" t="s">
        <v>33</v>
      </c>
      <c r="J8" s="55"/>
      <c r="K8" s="55"/>
      <c r="L8" s="55"/>
      <c r="M8" s="55"/>
      <c r="N8" s="55"/>
      <c r="O8" s="55"/>
      <c r="P8" s="55"/>
      <c r="Q8" s="55"/>
      <c r="R8" s="55"/>
      <c r="S8" s="55"/>
      <c r="T8" s="55"/>
      <c r="U8" s="55"/>
      <c r="V8" s="55"/>
      <c r="W8" s="55"/>
    </row>
    <row r="9" ht="18.75" customHeight="1" spans="1:23">
      <c r="A9" s="56" t="s">
        <v>45</v>
      </c>
      <c r="B9" s="56">
        <v>2</v>
      </c>
      <c r="C9" s="56">
        <v>3</v>
      </c>
      <c r="D9" s="56">
        <v>4</v>
      </c>
      <c r="E9" s="56">
        <v>5</v>
      </c>
      <c r="F9" s="56">
        <v>6</v>
      </c>
      <c r="G9" s="56">
        <v>7</v>
      </c>
      <c r="H9" s="56">
        <v>8</v>
      </c>
      <c r="I9" s="56">
        <v>9</v>
      </c>
      <c r="J9" s="56">
        <v>10</v>
      </c>
      <c r="K9" s="56">
        <v>11</v>
      </c>
      <c r="L9" s="56">
        <v>12</v>
      </c>
      <c r="M9" s="56">
        <v>13</v>
      </c>
      <c r="N9" s="56">
        <v>14</v>
      </c>
      <c r="O9" s="56">
        <v>15</v>
      </c>
      <c r="P9" s="56">
        <v>16</v>
      </c>
      <c r="Q9" s="56">
        <v>17</v>
      </c>
      <c r="R9" s="56">
        <v>18</v>
      </c>
      <c r="S9" s="56">
        <v>19</v>
      </c>
      <c r="T9" s="56">
        <v>20</v>
      </c>
      <c r="U9" s="56">
        <v>21</v>
      </c>
      <c r="V9" s="56">
        <v>22</v>
      </c>
      <c r="W9" s="56">
        <v>23</v>
      </c>
    </row>
    <row r="10" ht="18.75" customHeight="1" spans="1:23">
      <c r="A10" s="9" t="s">
        <v>55</v>
      </c>
      <c r="B10" s="9"/>
      <c r="C10" s="10"/>
      <c r="D10" s="9"/>
      <c r="E10" s="9"/>
      <c r="F10" s="9"/>
      <c r="G10" s="9"/>
      <c r="H10" s="17">
        <v>10806636.63</v>
      </c>
      <c r="I10" s="17">
        <v>10806636.63</v>
      </c>
      <c r="J10" s="17"/>
      <c r="K10" s="17"/>
      <c r="L10" s="17">
        <v>10806636.63</v>
      </c>
      <c r="M10" s="17"/>
      <c r="N10" s="17"/>
      <c r="O10" s="17"/>
      <c r="P10" s="17"/>
      <c r="Q10" s="17"/>
      <c r="R10" s="17"/>
      <c r="S10" s="17"/>
      <c r="T10" s="17"/>
      <c r="U10" s="17"/>
      <c r="V10" s="17"/>
      <c r="W10" s="17"/>
    </row>
    <row r="11" ht="18.75" customHeight="1" spans="1:23">
      <c r="A11" s="57" t="s">
        <v>55</v>
      </c>
      <c r="B11" s="9" t="s">
        <v>166</v>
      </c>
      <c r="C11" s="10" t="s">
        <v>167</v>
      </c>
      <c r="D11" s="9" t="s">
        <v>107</v>
      </c>
      <c r="E11" s="9" t="s">
        <v>108</v>
      </c>
      <c r="F11" s="9" t="s">
        <v>168</v>
      </c>
      <c r="G11" s="9" t="s">
        <v>169</v>
      </c>
      <c r="H11" s="17">
        <v>1171416</v>
      </c>
      <c r="I11" s="17">
        <v>1171416</v>
      </c>
      <c r="J11" s="17"/>
      <c r="K11" s="17"/>
      <c r="L11" s="17">
        <v>1171416</v>
      </c>
      <c r="M11" s="17"/>
      <c r="N11" s="17"/>
      <c r="O11" s="17"/>
      <c r="P11" s="23"/>
      <c r="Q11" s="17"/>
      <c r="R11" s="17"/>
      <c r="S11" s="17"/>
      <c r="T11" s="17"/>
      <c r="U11" s="17"/>
      <c r="V11" s="17"/>
      <c r="W11" s="17"/>
    </row>
    <row r="12" ht="18.75" customHeight="1" spans="1:23">
      <c r="A12" s="57" t="s">
        <v>55</v>
      </c>
      <c r="B12" s="9" t="s">
        <v>166</v>
      </c>
      <c r="C12" s="10" t="s">
        <v>167</v>
      </c>
      <c r="D12" s="9" t="s">
        <v>107</v>
      </c>
      <c r="E12" s="9" t="s">
        <v>108</v>
      </c>
      <c r="F12" s="9" t="s">
        <v>170</v>
      </c>
      <c r="G12" s="9" t="s">
        <v>171</v>
      </c>
      <c r="H12" s="17">
        <v>1784856</v>
      </c>
      <c r="I12" s="17">
        <v>1784856</v>
      </c>
      <c r="J12" s="17"/>
      <c r="K12" s="17"/>
      <c r="L12" s="17">
        <v>1784856</v>
      </c>
      <c r="M12" s="17"/>
      <c r="N12" s="17"/>
      <c r="O12" s="17"/>
      <c r="P12" s="23"/>
      <c r="Q12" s="17"/>
      <c r="R12" s="17"/>
      <c r="S12" s="17"/>
      <c r="T12" s="17"/>
      <c r="U12" s="17"/>
      <c r="V12" s="17"/>
      <c r="W12" s="17"/>
    </row>
    <row r="13" ht="18.75" customHeight="1" spans="1:23">
      <c r="A13" s="57" t="s">
        <v>55</v>
      </c>
      <c r="B13" s="9" t="s">
        <v>166</v>
      </c>
      <c r="C13" s="10" t="s">
        <v>167</v>
      </c>
      <c r="D13" s="9" t="s">
        <v>107</v>
      </c>
      <c r="E13" s="9" t="s">
        <v>108</v>
      </c>
      <c r="F13" s="9" t="s">
        <v>170</v>
      </c>
      <c r="G13" s="9" t="s">
        <v>171</v>
      </c>
      <c r="H13" s="17">
        <v>102000</v>
      </c>
      <c r="I13" s="17">
        <v>102000</v>
      </c>
      <c r="J13" s="17"/>
      <c r="K13" s="17"/>
      <c r="L13" s="17">
        <v>102000</v>
      </c>
      <c r="M13" s="17"/>
      <c r="N13" s="17"/>
      <c r="O13" s="17"/>
      <c r="P13" s="23"/>
      <c r="Q13" s="17"/>
      <c r="R13" s="17"/>
      <c r="S13" s="17"/>
      <c r="T13" s="17"/>
      <c r="U13" s="17"/>
      <c r="V13" s="17"/>
      <c r="W13" s="17"/>
    </row>
    <row r="14" ht="18.75" customHeight="1" spans="1:23">
      <c r="A14" s="57" t="s">
        <v>55</v>
      </c>
      <c r="B14" s="9" t="s">
        <v>166</v>
      </c>
      <c r="C14" s="10" t="s">
        <v>167</v>
      </c>
      <c r="D14" s="9" t="s">
        <v>107</v>
      </c>
      <c r="E14" s="9" t="s">
        <v>108</v>
      </c>
      <c r="F14" s="9" t="s">
        <v>172</v>
      </c>
      <c r="G14" s="9" t="s">
        <v>173</v>
      </c>
      <c r="H14" s="17">
        <v>97618</v>
      </c>
      <c r="I14" s="17">
        <v>97618</v>
      </c>
      <c r="J14" s="17"/>
      <c r="K14" s="17"/>
      <c r="L14" s="17">
        <v>97618</v>
      </c>
      <c r="M14" s="17"/>
      <c r="N14" s="17"/>
      <c r="O14" s="17"/>
      <c r="P14" s="23"/>
      <c r="Q14" s="17"/>
      <c r="R14" s="17"/>
      <c r="S14" s="17"/>
      <c r="T14" s="17"/>
      <c r="U14" s="17"/>
      <c r="V14" s="17"/>
      <c r="W14" s="17"/>
    </row>
    <row r="15" ht="18.75" customHeight="1" spans="1:23">
      <c r="A15" s="57" t="s">
        <v>55</v>
      </c>
      <c r="B15" s="9" t="s">
        <v>166</v>
      </c>
      <c r="C15" s="10" t="s">
        <v>167</v>
      </c>
      <c r="D15" s="9" t="s">
        <v>107</v>
      </c>
      <c r="E15" s="9" t="s">
        <v>108</v>
      </c>
      <c r="F15" s="9" t="s">
        <v>172</v>
      </c>
      <c r="G15" s="9" t="s">
        <v>173</v>
      </c>
      <c r="H15" s="17">
        <v>8700</v>
      </c>
      <c r="I15" s="17">
        <v>8700</v>
      </c>
      <c r="J15" s="17"/>
      <c r="K15" s="17"/>
      <c r="L15" s="17">
        <v>8700</v>
      </c>
      <c r="M15" s="17"/>
      <c r="N15" s="17"/>
      <c r="O15" s="17"/>
      <c r="P15" s="23"/>
      <c r="Q15" s="17"/>
      <c r="R15" s="17"/>
      <c r="S15" s="17"/>
      <c r="T15" s="17"/>
      <c r="U15" s="17"/>
      <c r="V15" s="17"/>
      <c r="W15" s="17"/>
    </row>
    <row r="16" ht="18.75" customHeight="1" spans="1:23">
      <c r="A16" s="57" t="s">
        <v>55</v>
      </c>
      <c r="B16" s="9" t="s">
        <v>174</v>
      </c>
      <c r="C16" s="10" t="s">
        <v>175</v>
      </c>
      <c r="D16" s="9" t="s">
        <v>109</v>
      </c>
      <c r="E16" s="9" t="s">
        <v>110</v>
      </c>
      <c r="F16" s="9" t="s">
        <v>168</v>
      </c>
      <c r="G16" s="9" t="s">
        <v>169</v>
      </c>
      <c r="H16" s="17">
        <v>1068084</v>
      </c>
      <c r="I16" s="17">
        <v>1068084</v>
      </c>
      <c r="J16" s="17"/>
      <c r="K16" s="17"/>
      <c r="L16" s="17">
        <v>1068084</v>
      </c>
      <c r="M16" s="17"/>
      <c r="N16" s="17"/>
      <c r="O16" s="17"/>
      <c r="P16" s="23"/>
      <c r="Q16" s="17"/>
      <c r="R16" s="17"/>
      <c r="S16" s="17"/>
      <c r="T16" s="17"/>
      <c r="U16" s="17"/>
      <c r="V16" s="17"/>
      <c r="W16" s="17"/>
    </row>
    <row r="17" ht="18.75" customHeight="1" spans="1:23">
      <c r="A17" s="57" t="s">
        <v>55</v>
      </c>
      <c r="B17" s="9" t="s">
        <v>174</v>
      </c>
      <c r="C17" s="10" t="s">
        <v>175</v>
      </c>
      <c r="D17" s="9" t="s">
        <v>109</v>
      </c>
      <c r="E17" s="9" t="s">
        <v>110</v>
      </c>
      <c r="F17" s="9" t="s">
        <v>170</v>
      </c>
      <c r="G17" s="9" t="s">
        <v>171</v>
      </c>
      <c r="H17" s="17">
        <v>131820</v>
      </c>
      <c r="I17" s="17">
        <v>131820</v>
      </c>
      <c r="J17" s="17"/>
      <c r="K17" s="17"/>
      <c r="L17" s="17">
        <v>131820</v>
      </c>
      <c r="M17" s="17"/>
      <c r="N17" s="17"/>
      <c r="O17" s="17"/>
      <c r="P17" s="23"/>
      <c r="Q17" s="17"/>
      <c r="R17" s="17"/>
      <c r="S17" s="17"/>
      <c r="T17" s="17"/>
      <c r="U17" s="17"/>
      <c r="V17" s="17"/>
      <c r="W17" s="17"/>
    </row>
    <row r="18" ht="18.75" customHeight="1" spans="1:23">
      <c r="A18" s="57" t="s">
        <v>55</v>
      </c>
      <c r="B18" s="9" t="s">
        <v>174</v>
      </c>
      <c r="C18" s="10" t="s">
        <v>175</v>
      </c>
      <c r="D18" s="9" t="s">
        <v>109</v>
      </c>
      <c r="E18" s="9" t="s">
        <v>110</v>
      </c>
      <c r="F18" s="9" t="s">
        <v>172</v>
      </c>
      <c r="G18" s="9" t="s">
        <v>173</v>
      </c>
      <c r="H18" s="17">
        <v>89007</v>
      </c>
      <c r="I18" s="17">
        <v>89007</v>
      </c>
      <c r="J18" s="17"/>
      <c r="K18" s="17"/>
      <c r="L18" s="17">
        <v>89007</v>
      </c>
      <c r="M18" s="17"/>
      <c r="N18" s="17"/>
      <c r="O18" s="17"/>
      <c r="P18" s="23"/>
      <c r="Q18" s="17"/>
      <c r="R18" s="17"/>
      <c r="S18" s="17"/>
      <c r="T18" s="17"/>
      <c r="U18" s="17"/>
      <c r="V18" s="17"/>
      <c r="W18" s="17"/>
    </row>
    <row r="19" ht="18.75" customHeight="1" spans="1:23">
      <c r="A19" s="57" t="s">
        <v>55</v>
      </c>
      <c r="B19" s="9" t="s">
        <v>174</v>
      </c>
      <c r="C19" s="10" t="s">
        <v>175</v>
      </c>
      <c r="D19" s="9" t="s">
        <v>109</v>
      </c>
      <c r="E19" s="9" t="s">
        <v>110</v>
      </c>
      <c r="F19" s="9" t="s">
        <v>172</v>
      </c>
      <c r="G19" s="9" t="s">
        <v>173</v>
      </c>
      <c r="H19" s="17">
        <v>8100</v>
      </c>
      <c r="I19" s="17">
        <v>8100</v>
      </c>
      <c r="J19" s="17"/>
      <c r="K19" s="17"/>
      <c r="L19" s="17">
        <v>8100</v>
      </c>
      <c r="M19" s="17"/>
      <c r="N19" s="17"/>
      <c r="O19" s="17"/>
      <c r="P19" s="23"/>
      <c r="Q19" s="17"/>
      <c r="R19" s="17"/>
      <c r="S19" s="17"/>
      <c r="T19" s="17"/>
      <c r="U19" s="17"/>
      <c r="V19" s="17"/>
      <c r="W19" s="17"/>
    </row>
    <row r="20" ht="18.75" customHeight="1" spans="1:23">
      <c r="A20" s="57" t="s">
        <v>55</v>
      </c>
      <c r="B20" s="9" t="s">
        <v>174</v>
      </c>
      <c r="C20" s="10" t="s">
        <v>175</v>
      </c>
      <c r="D20" s="9" t="s">
        <v>109</v>
      </c>
      <c r="E20" s="9" t="s">
        <v>110</v>
      </c>
      <c r="F20" s="9" t="s">
        <v>176</v>
      </c>
      <c r="G20" s="9" t="s">
        <v>177</v>
      </c>
      <c r="H20" s="17">
        <v>810000</v>
      </c>
      <c r="I20" s="17">
        <v>810000</v>
      </c>
      <c r="J20" s="17"/>
      <c r="K20" s="17"/>
      <c r="L20" s="17">
        <v>810000</v>
      </c>
      <c r="M20" s="17"/>
      <c r="N20" s="17"/>
      <c r="O20" s="17"/>
      <c r="P20" s="23"/>
      <c r="Q20" s="17"/>
      <c r="R20" s="17"/>
      <c r="S20" s="17"/>
      <c r="T20" s="17"/>
      <c r="U20" s="17"/>
      <c r="V20" s="17"/>
      <c r="W20" s="17"/>
    </row>
    <row r="21" ht="18.75" customHeight="1" spans="1:23">
      <c r="A21" s="57" t="s">
        <v>55</v>
      </c>
      <c r="B21" s="9" t="s">
        <v>174</v>
      </c>
      <c r="C21" s="10" t="s">
        <v>175</v>
      </c>
      <c r="D21" s="9" t="s">
        <v>109</v>
      </c>
      <c r="E21" s="9" t="s">
        <v>110</v>
      </c>
      <c r="F21" s="9" t="s">
        <v>176</v>
      </c>
      <c r="G21" s="9" t="s">
        <v>177</v>
      </c>
      <c r="H21" s="17">
        <v>417000</v>
      </c>
      <c r="I21" s="17">
        <v>417000</v>
      </c>
      <c r="J21" s="17"/>
      <c r="K21" s="17"/>
      <c r="L21" s="17">
        <v>417000</v>
      </c>
      <c r="M21" s="17"/>
      <c r="N21" s="17"/>
      <c r="O21" s="17"/>
      <c r="P21" s="23"/>
      <c r="Q21" s="17"/>
      <c r="R21" s="17"/>
      <c r="S21" s="17"/>
      <c r="T21" s="17"/>
      <c r="U21" s="17"/>
      <c r="V21" s="17"/>
      <c r="W21" s="17"/>
    </row>
    <row r="22" ht="18.75" customHeight="1" spans="1:23">
      <c r="A22" s="57" t="s">
        <v>55</v>
      </c>
      <c r="B22" s="9" t="s">
        <v>178</v>
      </c>
      <c r="C22" s="10" t="s">
        <v>179</v>
      </c>
      <c r="D22" s="9" t="s">
        <v>79</v>
      </c>
      <c r="E22" s="9" t="s">
        <v>80</v>
      </c>
      <c r="F22" s="9" t="s">
        <v>180</v>
      </c>
      <c r="G22" s="9" t="s">
        <v>181</v>
      </c>
      <c r="H22" s="17">
        <v>919674.4</v>
      </c>
      <c r="I22" s="17">
        <v>919674.4</v>
      </c>
      <c r="J22" s="17"/>
      <c r="K22" s="17"/>
      <c r="L22" s="17">
        <v>919674.4</v>
      </c>
      <c r="M22" s="17"/>
      <c r="N22" s="17"/>
      <c r="O22" s="17"/>
      <c r="P22" s="23"/>
      <c r="Q22" s="17"/>
      <c r="R22" s="17"/>
      <c r="S22" s="17"/>
      <c r="T22" s="17"/>
      <c r="U22" s="17"/>
      <c r="V22" s="17"/>
      <c r="W22" s="17"/>
    </row>
    <row r="23" ht="18.75" customHeight="1" spans="1:23">
      <c r="A23" s="57" t="s">
        <v>55</v>
      </c>
      <c r="B23" s="9" t="s">
        <v>178</v>
      </c>
      <c r="C23" s="10" t="s">
        <v>179</v>
      </c>
      <c r="D23" s="9" t="s">
        <v>89</v>
      </c>
      <c r="E23" s="9" t="s">
        <v>90</v>
      </c>
      <c r="F23" s="9" t="s">
        <v>182</v>
      </c>
      <c r="G23" s="9" t="s">
        <v>183</v>
      </c>
      <c r="H23" s="17">
        <v>251838.43</v>
      </c>
      <c r="I23" s="17">
        <v>251838.43</v>
      </c>
      <c r="J23" s="17"/>
      <c r="K23" s="17"/>
      <c r="L23" s="17">
        <v>251838.43</v>
      </c>
      <c r="M23" s="17"/>
      <c r="N23" s="17"/>
      <c r="O23" s="17"/>
      <c r="P23" s="23"/>
      <c r="Q23" s="17"/>
      <c r="R23" s="17"/>
      <c r="S23" s="17"/>
      <c r="T23" s="17"/>
      <c r="U23" s="17"/>
      <c r="V23" s="17"/>
      <c r="W23" s="17"/>
    </row>
    <row r="24" ht="18.75" customHeight="1" spans="1:23">
      <c r="A24" s="57" t="s">
        <v>55</v>
      </c>
      <c r="B24" s="9" t="s">
        <v>178</v>
      </c>
      <c r="C24" s="10" t="s">
        <v>179</v>
      </c>
      <c r="D24" s="9" t="s">
        <v>91</v>
      </c>
      <c r="E24" s="9" t="s">
        <v>92</v>
      </c>
      <c r="F24" s="9" t="s">
        <v>182</v>
      </c>
      <c r="G24" s="9" t="s">
        <v>183</v>
      </c>
      <c r="H24" s="17">
        <v>225242.66</v>
      </c>
      <c r="I24" s="17">
        <v>225242.66</v>
      </c>
      <c r="J24" s="17"/>
      <c r="K24" s="17"/>
      <c r="L24" s="17">
        <v>225242.66</v>
      </c>
      <c r="M24" s="17"/>
      <c r="N24" s="17"/>
      <c r="O24" s="17"/>
      <c r="P24" s="23"/>
      <c r="Q24" s="17"/>
      <c r="R24" s="17"/>
      <c r="S24" s="17"/>
      <c r="T24" s="17"/>
      <c r="U24" s="17"/>
      <c r="V24" s="17"/>
      <c r="W24" s="17"/>
    </row>
    <row r="25" ht="18.75" customHeight="1" spans="1:23">
      <c r="A25" s="57" t="s">
        <v>55</v>
      </c>
      <c r="B25" s="9" t="s">
        <v>178</v>
      </c>
      <c r="C25" s="10" t="s">
        <v>179</v>
      </c>
      <c r="D25" s="9" t="s">
        <v>93</v>
      </c>
      <c r="E25" s="9" t="s">
        <v>94</v>
      </c>
      <c r="F25" s="9" t="s">
        <v>184</v>
      </c>
      <c r="G25" s="9" t="s">
        <v>185</v>
      </c>
      <c r="H25" s="17">
        <v>28739.83</v>
      </c>
      <c r="I25" s="17">
        <v>28739.83</v>
      </c>
      <c r="J25" s="17"/>
      <c r="K25" s="17"/>
      <c r="L25" s="17">
        <v>28739.83</v>
      </c>
      <c r="M25" s="17"/>
      <c r="N25" s="17"/>
      <c r="O25" s="17"/>
      <c r="P25" s="23"/>
      <c r="Q25" s="17"/>
      <c r="R25" s="17"/>
      <c r="S25" s="17"/>
      <c r="T25" s="17"/>
      <c r="U25" s="17"/>
      <c r="V25" s="17"/>
      <c r="W25" s="17"/>
    </row>
    <row r="26" ht="18.75" customHeight="1" spans="1:23">
      <c r="A26" s="57" t="s">
        <v>55</v>
      </c>
      <c r="B26" s="9" t="s">
        <v>178</v>
      </c>
      <c r="C26" s="10" t="s">
        <v>179</v>
      </c>
      <c r="D26" s="9" t="s">
        <v>93</v>
      </c>
      <c r="E26" s="9" t="s">
        <v>94</v>
      </c>
      <c r="F26" s="9" t="s">
        <v>184</v>
      </c>
      <c r="G26" s="9" t="s">
        <v>185</v>
      </c>
      <c r="H26" s="17">
        <v>11296</v>
      </c>
      <c r="I26" s="17">
        <v>11296</v>
      </c>
      <c r="J26" s="17"/>
      <c r="K26" s="17"/>
      <c r="L26" s="17">
        <v>11296</v>
      </c>
      <c r="M26" s="17"/>
      <c r="N26" s="17"/>
      <c r="O26" s="17"/>
      <c r="P26" s="23"/>
      <c r="Q26" s="17"/>
      <c r="R26" s="17"/>
      <c r="S26" s="17"/>
      <c r="T26" s="17"/>
      <c r="U26" s="17"/>
      <c r="V26" s="17"/>
      <c r="W26" s="17"/>
    </row>
    <row r="27" ht="18.75" customHeight="1" spans="1:23">
      <c r="A27" s="57" t="s">
        <v>55</v>
      </c>
      <c r="B27" s="9" t="s">
        <v>178</v>
      </c>
      <c r="C27" s="10" t="s">
        <v>179</v>
      </c>
      <c r="D27" s="9" t="s">
        <v>93</v>
      </c>
      <c r="E27" s="9" t="s">
        <v>94</v>
      </c>
      <c r="F27" s="9" t="s">
        <v>184</v>
      </c>
      <c r="G27" s="9" t="s">
        <v>185</v>
      </c>
      <c r="H27" s="17">
        <v>14120</v>
      </c>
      <c r="I27" s="17">
        <v>14120</v>
      </c>
      <c r="J27" s="17"/>
      <c r="K27" s="17"/>
      <c r="L27" s="17">
        <v>14120</v>
      </c>
      <c r="M27" s="17"/>
      <c r="N27" s="17"/>
      <c r="O27" s="17"/>
      <c r="P27" s="23"/>
      <c r="Q27" s="17"/>
      <c r="R27" s="17"/>
      <c r="S27" s="17"/>
      <c r="T27" s="17"/>
      <c r="U27" s="17"/>
      <c r="V27" s="17"/>
      <c r="W27" s="17"/>
    </row>
    <row r="28" ht="18.75" customHeight="1" spans="1:23">
      <c r="A28" s="57" t="s">
        <v>55</v>
      </c>
      <c r="B28" s="9" t="s">
        <v>178</v>
      </c>
      <c r="C28" s="10" t="s">
        <v>179</v>
      </c>
      <c r="D28" s="9" t="s">
        <v>107</v>
      </c>
      <c r="E28" s="9" t="s">
        <v>108</v>
      </c>
      <c r="F28" s="9" t="s">
        <v>184</v>
      </c>
      <c r="G28" s="9" t="s">
        <v>185</v>
      </c>
      <c r="H28" s="17">
        <v>2712.28</v>
      </c>
      <c r="I28" s="17">
        <v>2712.28</v>
      </c>
      <c r="J28" s="17"/>
      <c r="K28" s="17"/>
      <c r="L28" s="17">
        <v>2712.28</v>
      </c>
      <c r="M28" s="17"/>
      <c r="N28" s="17"/>
      <c r="O28" s="17"/>
      <c r="P28" s="23"/>
      <c r="Q28" s="17"/>
      <c r="R28" s="17"/>
      <c r="S28" s="17"/>
      <c r="T28" s="17"/>
      <c r="U28" s="17"/>
      <c r="V28" s="17"/>
      <c r="W28" s="17"/>
    </row>
    <row r="29" ht="18.75" customHeight="1" spans="1:23">
      <c r="A29" s="57" t="s">
        <v>55</v>
      </c>
      <c r="B29" s="9" t="s">
        <v>178</v>
      </c>
      <c r="C29" s="10" t="s">
        <v>179</v>
      </c>
      <c r="D29" s="9" t="s">
        <v>109</v>
      </c>
      <c r="E29" s="9" t="s">
        <v>110</v>
      </c>
      <c r="F29" s="9" t="s">
        <v>184</v>
      </c>
      <c r="G29" s="9" t="s">
        <v>185</v>
      </c>
      <c r="H29" s="17">
        <v>18996.37</v>
      </c>
      <c r="I29" s="17">
        <v>18996.37</v>
      </c>
      <c r="J29" s="17"/>
      <c r="K29" s="17"/>
      <c r="L29" s="17">
        <v>18996.37</v>
      </c>
      <c r="M29" s="17"/>
      <c r="N29" s="17"/>
      <c r="O29" s="17"/>
      <c r="P29" s="23"/>
      <c r="Q29" s="17"/>
      <c r="R29" s="17"/>
      <c r="S29" s="17"/>
      <c r="T29" s="17"/>
      <c r="U29" s="17"/>
      <c r="V29" s="17"/>
      <c r="W29" s="17"/>
    </row>
    <row r="30" ht="18.75" customHeight="1" spans="1:23">
      <c r="A30" s="57" t="s">
        <v>55</v>
      </c>
      <c r="B30" s="9" t="s">
        <v>186</v>
      </c>
      <c r="C30" s="10" t="s">
        <v>121</v>
      </c>
      <c r="D30" s="9" t="s">
        <v>120</v>
      </c>
      <c r="E30" s="9" t="s">
        <v>121</v>
      </c>
      <c r="F30" s="9" t="s">
        <v>187</v>
      </c>
      <c r="G30" s="9" t="s">
        <v>121</v>
      </c>
      <c r="H30" s="17">
        <v>770484</v>
      </c>
      <c r="I30" s="17">
        <v>770484</v>
      </c>
      <c r="J30" s="17"/>
      <c r="K30" s="17"/>
      <c r="L30" s="17">
        <v>770484</v>
      </c>
      <c r="M30" s="17"/>
      <c r="N30" s="17"/>
      <c r="O30" s="17"/>
      <c r="P30" s="23"/>
      <c r="Q30" s="17"/>
      <c r="R30" s="17"/>
      <c r="S30" s="17"/>
      <c r="T30" s="17"/>
      <c r="U30" s="17"/>
      <c r="V30" s="17"/>
      <c r="W30" s="17"/>
    </row>
    <row r="31" ht="18.75" customHeight="1" spans="1:23">
      <c r="A31" s="57" t="s">
        <v>55</v>
      </c>
      <c r="B31" s="9" t="s">
        <v>188</v>
      </c>
      <c r="C31" s="10" t="s">
        <v>189</v>
      </c>
      <c r="D31" s="9" t="s">
        <v>107</v>
      </c>
      <c r="E31" s="9" t="s">
        <v>108</v>
      </c>
      <c r="F31" s="9" t="s">
        <v>190</v>
      </c>
      <c r="G31" s="9" t="s">
        <v>191</v>
      </c>
      <c r="H31" s="17">
        <v>58000</v>
      </c>
      <c r="I31" s="17">
        <v>58000</v>
      </c>
      <c r="J31" s="17"/>
      <c r="K31" s="17"/>
      <c r="L31" s="17">
        <v>58000</v>
      </c>
      <c r="M31" s="17"/>
      <c r="N31" s="17"/>
      <c r="O31" s="17"/>
      <c r="P31" s="23"/>
      <c r="Q31" s="17"/>
      <c r="R31" s="17"/>
      <c r="S31" s="17"/>
      <c r="T31" s="17"/>
      <c r="U31" s="17"/>
      <c r="V31" s="17"/>
      <c r="W31" s="17"/>
    </row>
    <row r="32" ht="18.75" customHeight="1" spans="1:23">
      <c r="A32" s="57" t="s">
        <v>55</v>
      </c>
      <c r="B32" s="9" t="s">
        <v>192</v>
      </c>
      <c r="C32" s="10" t="s">
        <v>193</v>
      </c>
      <c r="D32" s="9" t="s">
        <v>107</v>
      </c>
      <c r="E32" s="9" t="s">
        <v>108</v>
      </c>
      <c r="F32" s="9" t="s">
        <v>194</v>
      </c>
      <c r="G32" s="9" t="s">
        <v>195</v>
      </c>
      <c r="H32" s="17">
        <v>256200</v>
      </c>
      <c r="I32" s="17">
        <v>256200</v>
      </c>
      <c r="J32" s="17"/>
      <c r="K32" s="17"/>
      <c r="L32" s="17">
        <v>256200</v>
      </c>
      <c r="M32" s="17"/>
      <c r="N32" s="17"/>
      <c r="O32" s="17"/>
      <c r="P32" s="23"/>
      <c r="Q32" s="17"/>
      <c r="R32" s="17"/>
      <c r="S32" s="17"/>
      <c r="T32" s="17"/>
      <c r="U32" s="17"/>
      <c r="V32" s="17"/>
      <c r="W32" s="17"/>
    </row>
    <row r="33" ht="18.75" customHeight="1" spans="1:23">
      <c r="A33" s="57" t="s">
        <v>55</v>
      </c>
      <c r="B33" s="9" t="s">
        <v>196</v>
      </c>
      <c r="C33" s="10" t="s">
        <v>197</v>
      </c>
      <c r="D33" s="9" t="s">
        <v>107</v>
      </c>
      <c r="E33" s="9" t="s">
        <v>108</v>
      </c>
      <c r="F33" s="9" t="s">
        <v>198</v>
      </c>
      <c r="G33" s="9" t="s">
        <v>197</v>
      </c>
      <c r="H33" s="17">
        <v>61628.64</v>
      </c>
      <c r="I33" s="17">
        <v>61628.64</v>
      </c>
      <c r="J33" s="17"/>
      <c r="K33" s="17"/>
      <c r="L33" s="17">
        <v>61628.64</v>
      </c>
      <c r="M33" s="17"/>
      <c r="N33" s="17"/>
      <c r="O33" s="17"/>
      <c r="P33" s="23"/>
      <c r="Q33" s="17"/>
      <c r="R33" s="17"/>
      <c r="S33" s="17"/>
      <c r="T33" s="17"/>
      <c r="U33" s="17"/>
      <c r="V33" s="17"/>
      <c r="W33" s="17"/>
    </row>
    <row r="34" ht="18.75" customHeight="1" spans="1:23">
      <c r="A34" s="57" t="s">
        <v>55</v>
      </c>
      <c r="B34" s="9" t="s">
        <v>196</v>
      </c>
      <c r="C34" s="10" t="s">
        <v>197</v>
      </c>
      <c r="D34" s="9" t="s">
        <v>109</v>
      </c>
      <c r="E34" s="9" t="s">
        <v>110</v>
      </c>
      <c r="F34" s="9" t="s">
        <v>198</v>
      </c>
      <c r="G34" s="9" t="s">
        <v>197</v>
      </c>
      <c r="H34" s="17">
        <v>58914.96</v>
      </c>
      <c r="I34" s="17">
        <v>58914.96</v>
      </c>
      <c r="J34" s="17"/>
      <c r="K34" s="17"/>
      <c r="L34" s="17">
        <v>58914.96</v>
      </c>
      <c r="M34" s="17"/>
      <c r="N34" s="17"/>
      <c r="O34" s="17"/>
      <c r="P34" s="23"/>
      <c r="Q34" s="17"/>
      <c r="R34" s="17"/>
      <c r="S34" s="17"/>
      <c r="T34" s="17"/>
      <c r="U34" s="17"/>
      <c r="V34" s="17"/>
      <c r="W34" s="17"/>
    </row>
    <row r="35" ht="18.75" customHeight="1" spans="1:23">
      <c r="A35" s="57" t="s">
        <v>55</v>
      </c>
      <c r="B35" s="9" t="s">
        <v>199</v>
      </c>
      <c r="C35" s="10" t="s">
        <v>200</v>
      </c>
      <c r="D35" s="9" t="s">
        <v>75</v>
      </c>
      <c r="E35" s="9" t="s">
        <v>76</v>
      </c>
      <c r="F35" s="9" t="s">
        <v>201</v>
      </c>
      <c r="G35" s="9" t="s">
        <v>202</v>
      </c>
      <c r="H35" s="17">
        <v>6600</v>
      </c>
      <c r="I35" s="17">
        <v>6600</v>
      </c>
      <c r="J35" s="17"/>
      <c r="K35" s="17"/>
      <c r="L35" s="17">
        <v>6600</v>
      </c>
      <c r="M35" s="17"/>
      <c r="N35" s="17"/>
      <c r="O35" s="17"/>
      <c r="P35" s="23"/>
      <c r="Q35" s="17"/>
      <c r="R35" s="17"/>
      <c r="S35" s="17"/>
      <c r="T35" s="17"/>
      <c r="U35" s="17"/>
      <c r="V35" s="17"/>
      <c r="W35" s="17"/>
    </row>
    <row r="36" ht="18.75" customHeight="1" spans="1:23">
      <c r="A36" s="57" t="s">
        <v>55</v>
      </c>
      <c r="B36" s="9" t="s">
        <v>199</v>
      </c>
      <c r="C36" s="10" t="s">
        <v>200</v>
      </c>
      <c r="D36" s="9" t="s">
        <v>77</v>
      </c>
      <c r="E36" s="9" t="s">
        <v>78</v>
      </c>
      <c r="F36" s="9" t="s">
        <v>201</v>
      </c>
      <c r="G36" s="9" t="s">
        <v>202</v>
      </c>
      <c r="H36" s="17">
        <v>3000</v>
      </c>
      <c r="I36" s="17">
        <v>3000</v>
      </c>
      <c r="J36" s="17"/>
      <c r="K36" s="17"/>
      <c r="L36" s="17">
        <v>3000</v>
      </c>
      <c r="M36" s="17"/>
      <c r="N36" s="17"/>
      <c r="O36" s="17"/>
      <c r="P36" s="23"/>
      <c r="Q36" s="17"/>
      <c r="R36" s="17"/>
      <c r="S36" s="17"/>
      <c r="T36" s="17"/>
      <c r="U36" s="17"/>
      <c r="V36" s="17"/>
      <c r="W36" s="17"/>
    </row>
    <row r="37" ht="18.75" customHeight="1" spans="1:23">
      <c r="A37" s="57" t="s">
        <v>55</v>
      </c>
      <c r="B37" s="9" t="s">
        <v>199</v>
      </c>
      <c r="C37" s="10" t="s">
        <v>200</v>
      </c>
      <c r="D37" s="9" t="s">
        <v>107</v>
      </c>
      <c r="E37" s="9" t="s">
        <v>108</v>
      </c>
      <c r="F37" s="9" t="s">
        <v>203</v>
      </c>
      <c r="G37" s="9" t="s">
        <v>204</v>
      </c>
      <c r="H37" s="17">
        <v>101870</v>
      </c>
      <c r="I37" s="17">
        <v>101870</v>
      </c>
      <c r="J37" s="17"/>
      <c r="K37" s="17"/>
      <c r="L37" s="17">
        <v>101870</v>
      </c>
      <c r="M37" s="17"/>
      <c r="N37" s="17"/>
      <c r="O37" s="17"/>
      <c r="P37" s="23"/>
      <c r="Q37" s="17"/>
      <c r="R37" s="17"/>
      <c r="S37" s="17"/>
      <c r="T37" s="17"/>
      <c r="U37" s="17"/>
      <c r="V37" s="17"/>
      <c r="W37" s="17"/>
    </row>
    <row r="38" ht="18.75" customHeight="1" spans="1:23">
      <c r="A38" s="57" t="s">
        <v>55</v>
      </c>
      <c r="B38" s="9" t="s">
        <v>199</v>
      </c>
      <c r="C38" s="10" t="s">
        <v>200</v>
      </c>
      <c r="D38" s="9" t="s">
        <v>107</v>
      </c>
      <c r="E38" s="9" t="s">
        <v>108</v>
      </c>
      <c r="F38" s="9" t="s">
        <v>205</v>
      </c>
      <c r="G38" s="9" t="s">
        <v>206</v>
      </c>
      <c r="H38" s="17">
        <v>2000</v>
      </c>
      <c r="I38" s="17">
        <v>2000</v>
      </c>
      <c r="J38" s="17"/>
      <c r="K38" s="17"/>
      <c r="L38" s="17">
        <v>2000</v>
      </c>
      <c r="M38" s="17"/>
      <c r="N38" s="17"/>
      <c r="O38" s="17"/>
      <c r="P38" s="23"/>
      <c r="Q38" s="17"/>
      <c r="R38" s="17"/>
      <c r="S38" s="17"/>
      <c r="T38" s="17"/>
      <c r="U38" s="17"/>
      <c r="V38" s="17"/>
      <c r="W38" s="17"/>
    </row>
    <row r="39" ht="18.75" customHeight="1" spans="1:23">
      <c r="A39" s="57" t="s">
        <v>55</v>
      </c>
      <c r="B39" s="9" t="s">
        <v>199</v>
      </c>
      <c r="C39" s="10" t="s">
        <v>200</v>
      </c>
      <c r="D39" s="9" t="s">
        <v>107</v>
      </c>
      <c r="E39" s="9" t="s">
        <v>108</v>
      </c>
      <c r="F39" s="9" t="s">
        <v>207</v>
      </c>
      <c r="G39" s="9" t="s">
        <v>208</v>
      </c>
      <c r="H39" s="17">
        <v>16000</v>
      </c>
      <c r="I39" s="17">
        <v>16000</v>
      </c>
      <c r="J39" s="17"/>
      <c r="K39" s="17"/>
      <c r="L39" s="17">
        <v>16000</v>
      </c>
      <c r="M39" s="17"/>
      <c r="N39" s="17"/>
      <c r="O39" s="17"/>
      <c r="P39" s="23"/>
      <c r="Q39" s="17"/>
      <c r="R39" s="17"/>
      <c r="S39" s="17"/>
      <c r="T39" s="17"/>
      <c r="U39" s="17"/>
      <c r="V39" s="17"/>
      <c r="W39" s="17"/>
    </row>
    <row r="40" ht="18.75" customHeight="1" spans="1:23">
      <c r="A40" s="57" t="s">
        <v>55</v>
      </c>
      <c r="B40" s="9" t="s">
        <v>199</v>
      </c>
      <c r="C40" s="10" t="s">
        <v>200</v>
      </c>
      <c r="D40" s="9" t="s">
        <v>107</v>
      </c>
      <c r="E40" s="9" t="s">
        <v>108</v>
      </c>
      <c r="F40" s="9" t="s">
        <v>209</v>
      </c>
      <c r="G40" s="9" t="s">
        <v>210</v>
      </c>
      <c r="H40" s="17">
        <v>20000</v>
      </c>
      <c r="I40" s="17">
        <v>20000</v>
      </c>
      <c r="J40" s="17"/>
      <c r="K40" s="17"/>
      <c r="L40" s="17">
        <v>20000</v>
      </c>
      <c r="M40" s="17"/>
      <c r="N40" s="17"/>
      <c r="O40" s="17"/>
      <c r="P40" s="23"/>
      <c r="Q40" s="17"/>
      <c r="R40" s="17"/>
      <c r="S40" s="17"/>
      <c r="T40" s="17"/>
      <c r="U40" s="17"/>
      <c r="V40" s="17"/>
      <c r="W40" s="17"/>
    </row>
    <row r="41" ht="18.75" customHeight="1" spans="1:23">
      <c r="A41" s="57" t="s">
        <v>55</v>
      </c>
      <c r="B41" s="9" t="s">
        <v>199</v>
      </c>
      <c r="C41" s="10" t="s">
        <v>200</v>
      </c>
      <c r="D41" s="9" t="s">
        <v>107</v>
      </c>
      <c r="E41" s="9" t="s">
        <v>108</v>
      </c>
      <c r="F41" s="9" t="s">
        <v>211</v>
      </c>
      <c r="G41" s="9" t="s">
        <v>212</v>
      </c>
      <c r="H41" s="17">
        <v>20000</v>
      </c>
      <c r="I41" s="17">
        <v>20000</v>
      </c>
      <c r="J41" s="17"/>
      <c r="K41" s="17"/>
      <c r="L41" s="17">
        <v>20000</v>
      </c>
      <c r="M41" s="17"/>
      <c r="N41" s="17"/>
      <c r="O41" s="17"/>
      <c r="P41" s="23"/>
      <c r="Q41" s="17"/>
      <c r="R41" s="17"/>
      <c r="S41" s="17"/>
      <c r="T41" s="17"/>
      <c r="U41" s="17"/>
      <c r="V41" s="17"/>
      <c r="W41" s="17"/>
    </row>
    <row r="42" ht="18.75" customHeight="1" spans="1:23">
      <c r="A42" s="57" t="s">
        <v>55</v>
      </c>
      <c r="B42" s="9" t="s">
        <v>199</v>
      </c>
      <c r="C42" s="10" t="s">
        <v>200</v>
      </c>
      <c r="D42" s="9" t="s">
        <v>107</v>
      </c>
      <c r="E42" s="9" t="s">
        <v>108</v>
      </c>
      <c r="F42" s="9" t="s">
        <v>213</v>
      </c>
      <c r="G42" s="9" t="s">
        <v>214</v>
      </c>
      <c r="H42" s="17">
        <v>26000</v>
      </c>
      <c r="I42" s="17">
        <v>26000</v>
      </c>
      <c r="J42" s="17"/>
      <c r="K42" s="17"/>
      <c r="L42" s="17">
        <v>26000</v>
      </c>
      <c r="M42" s="17"/>
      <c r="N42" s="17"/>
      <c r="O42" s="17"/>
      <c r="P42" s="23"/>
      <c r="Q42" s="17"/>
      <c r="R42" s="17"/>
      <c r="S42" s="17"/>
      <c r="T42" s="17"/>
      <c r="U42" s="17"/>
      <c r="V42" s="17"/>
      <c r="W42" s="17"/>
    </row>
    <row r="43" ht="18.75" customHeight="1" spans="1:23">
      <c r="A43" s="57" t="s">
        <v>55</v>
      </c>
      <c r="B43" s="9" t="s">
        <v>199</v>
      </c>
      <c r="C43" s="10" t="s">
        <v>200</v>
      </c>
      <c r="D43" s="9" t="s">
        <v>107</v>
      </c>
      <c r="E43" s="9" t="s">
        <v>108</v>
      </c>
      <c r="F43" s="9" t="s">
        <v>215</v>
      </c>
      <c r="G43" s="9" t="s">
        <v>216</v>
      </c>
      <c r="H43" s="17">
        <v>7000</v>
      </c>
      <c r="I43" s="17">
        <v>7000</v>
      </c>
      <c r="J43" s="17"/>
      <c r="K43" s="17"/>
      <c r="L43" s="17">
        <v>7000</v>
      </c>
      <c r="M43" s="17"/>
      <c r="N43" s="17"/>
      <c r="O43" s="17"/>
      <c r="P43" s="23"/>
      <c r="Q43" s="17"/>
      <c r="R43" s="17"/>
      <c r="S43" s="17"/>
      <c r="T43" s="17"/>
      <c r="U43" s="17"/>
      <c r="V43" s="17"/>
      <c r="W43" s="17"/>
    </row>
    <row r="44" ht="18.75" customHeight="1" spans="1:23">
      <c r="A44" s="57" t="s">
        <v>55</v>
      </c>
      <c r="B44" s="9" t="s">
        <v>199</v>
      </c>
      <c r="C44" s="10" t="s">
        <v>200</v>
      </c>
      <c r="D44" s="9" t="s">
        <v>107</v>
      </c>
      <c r="E44" s="9" t="s">
        <v>108</v>
      </c>
      <c r="F44" s="9" t="s">
        <v>217</v>
      </c>
      <c r="G44" s="9" t="s">
        <v>218</v>
      </c>
      <c r="H44" s="17">
        <v>7000</v>
      </c>
      <c r="I44" s="17">
        <v>7000</v>
      </c>
      <c r="J44" s="17"/>
      <c r="K44" s="17"/>
      <c r="L44" s="17">
        <v>7000</v>
      </c>
      <c r="M44" s="17"/>
      <c r="N44" s="17"/>
      <c r="O44" s="17"/>
      <c r="P44" s="23"/>
      <c r="Q44" s="17"/>
      <c r="R44" s="17"/>
      <c r="S44" s="17"/>
      <c r="T44" s="17"/>
      <c r="U44" s="17"/>
      <c r="V44" s="17"/>
      <c r="W44" s="17"/>
    </row>
    <row r="45" ht="18.75" customHeight="1" spans="1:23">
      <c r="A45" s="57" t="s">
        <v>55</v>
      </c>
      <c r="B45" s="9" t="s">
        <v>199</v>
      </c>
      <c r="C45" s="10" t="s">
        <v>200</v>
      </c>
      <c r="D45" s="9" t="s">
        <v>107</v>
      </c>
      <c r="E45" s="9" t="s">
        <v>108</v>
      </c>
      <c r="F45" s="9" t="s">
        <v>219</v>
      </c>
      <c r="G45" s="9" t="s">
        <v>220</v>
      </c>
      <c r="H45" s="17">
        <v>26000</v>
      </c>
      <c r="I45" s="17">
        <v>26000</v>
      </c>
      <c r="J45" s="17"/>
      <c r="K45" s="17"/>
      <c r="L45" s="17">
        <v>26000</v>
      </c>
      <c r="M45" s="17"/>
      <c r="N45" s="17"/>
      <c r="O45" s="17"/>
      <c r="P45" s="23"/>
      <c r="Q45" s="17"/>
      <c r="R45" s="17"/>
      <c r="S45" s="17"/>
      <c r="T45" s="17"/>
      <c r="U45" s="17"/>
      <c r="V45" s="17"/>
      <c r="W45" s="17"/>
    </row>
    <row r="46" ht="18.75" customHeight="1" spans="1:23">
      <c r="A46" s="57" t="s">
        <v>55</v>
      </c>
      <c r="B46" s="9" t="s">
        <v>199</v>
      </c>
      <c r="C46" s="10" t="s">
        <v>200</v>
      </c>
      <c r="D46" s="9" t="s">
        <v>107</v>
      </c>
      <c r="E46" s="9" t="s">
        <v>108</v>
      </c>
      <c r="F46" s="9" t="s">
        <v>194</v>
      </c>
      <c r="G46" s="9" t="s">
        <v>195</v>
      </c>
      <c r="H46" s="17">
        <v>25620</v>
      </c>
      <c r="I46" s="17">
        <v>25620</v>
      </c>
      <c r="J46" s="17"/>
      <c r="K46" s="17"/>
      <c r="L46" s="17">
        <v>25620</v>
      </c>
      <c r="M46" s="17"/>
      <c r="N46" s="17"/>
      <c r="O46" s="17"/>
      <c r="P46" s="23"/>
      <c r="Q46" s="17"/>
      <c r="R46" s="17"/>
      <c r="S46" s="17"/>
      <c r="T46" s="17"/>
      <c r="U46" s="17"/>
      <c r="V46" s="17"/>
      <c r="W46" s="17"/>
    </row>
    <row r="47" ht="18.75" customHeight="1" spans="1:23">
      <c r="A47" s="57" t="s">
        <v>55</v>
      </c>
      <c r="B47" s="9" t="s">
        <v>199</v>
      </c>
      <c r="C47" s="10" t="s">
        <v>200</v>
      </c>
      <c r="D47" s="9" t="s">
        <v>109</v>
      </c>
      <c r="E47" s="9" t="s">
        <v>110</v>
      </c>
      <c r="F47" s="9" t="s">
        <v>203</v>
      </c>
      <c r="G47" s="9" t="s">
        <v>204</v>
      </c>
      <c r="H47" s="17">
        <v>155810</v>
      </c>
      <c r="I47" s="17">
        <v>155810</v>
      </c>
      <c r="J47" s="17"/>
      <c r="K47" s="17"/>
      <c r="L47" s="17">
        <v>155810</v>
      </c>
      <c r="M47" s="17"/>
      <c r="N47" s="17"/>
      <c r="O47" s="17"/>
      <c r="P47" s="23"/>
      <c r="Q47" s="17"/>
      <c r="R47" s="17"/>
      <c r="S47" s="17"/>
      <c r="T47" s="17"/>
      <c r="U47" s="17"/>
      <c r="V47" s="17"/>
      <c r="W47" s="17"/>
    </row>
    <row r="48" ht="18.75" customHeight="1" spans="1:23">
      <c r="A48" s="57" t="s">
        <v>55</v>
      </c>
      <c r="B48" s="9" t="s">
        <v>199</v>
      </c>
      <c r="C48" s="10" t="s">
        <v>200</v>
      </c>
      <c r="D48" s="9" t="s">
        <v>109</v>
      </c>
      <c r="E48" s="9" t="s">
        <v>110</v>
      </c>
      <c r="F48" s="9" t="s">
        <v>207</v>
      </c>
      <c r="G48" s="9" t="s">
        <v>208</v>
      </c>
      <c r="H48" s="17">
        <v>10000</v>
      </c>
      <c r="I48" s="17">
        <v>10000</v>
      </c>
      <c r="J48" s="17"/>
      <c r="K48" s="17"/>
      <c r="L48" s="17">
        <v>10000</v>
      </c>
      <c r="M48" s="17"/>
      <c r="N48" s="17"/>
      <c r="O48" s="17"/>
      <c r="P48" s="23"/>
      <c r="Q48" s="17"/>
      <c r="R48" s="17"/>
      <c r="S48" s="17"/>
      <c r="T48" s="17"/>
      <c r="U48" s="17"/>
      <c r="V48" s="17"/>
      <c r="W48" s="17"/>
    </row>
    <row r="49" ht="18.75" customHeight="1" spans="1:23">
      <c r="A49" s="57" t="s">
        <v>55</v>
      </c>
      <c r="B49" s="9" t="s">
        <v>199</v>
      </c>
      <c r="C49" s="10" t="s">
        <v>200</v>
      </c>
      <c r="D49" s="9" t="s">
        <v>109</v>
      </c>
      <c r="E49" s="9" t="s">
        <v>110</v>
      </c>
      <c r="F49" s="9" t="s">
        <v>209</v>
      </c>
      <c r="G49" s="9" t="s">
        <v>210</v>
      </c>
      <c r="H49" s="17">
        <v>20000</v>
      </c>
      <c r="I49" s="17">
        <v>20000</v>
      </c>
      <c r="J49" s="17"/>
      <c r="K49" s="17"/>
      <c r="L49" s="17">
        <v>20000</v>
      </c>
      <c r="M49" s="17"/>
      <c r="N49" s="17"/>
      <c r="O49" s="17"/>
      <c r="P49" s="23"/>
      <c r="Q49" s="17"/>
      <c r="R49" s="17"/>
      <c r="S49" s="17"/>
      <c r="T49" s="17"/>
      <c r="U49" s="17"/>
      <c r="V49" s="17"/>
      <c r="W49" s="17"/>
    </row>
    <row r="50" ht="18.75" customHeight="1" spans="1:23">
      <c r="A50" s="57" t="s">
        <v>55</v>
      </c>
      <c r="B50" s="9" t="s">
        <v>199</v>
      </c>
      <c r="C50" s="10" t="s">
        <v>200</v>
      </c>
      <c r="D50" s="9" t="s">
        <v>109</v>
      </c>
      <c r="E50" s="9" t="s">
        <v>110</v>
      </c>
      <c r="F50" s="9" t="s">
        <v>211</v>
      </c>
      <c r="G50" s="9" t="s">
        <v>212</v>
      </c>
      <c r="H50" s="17">
        <v>25000</v>
      </c>
      <c r="I50" s="17">
        <v>25000</v>
      </c>
      <c r="J50" s="17"/>
      <c r="K50" s="17"/>
      <c r="L50" s="17">
        <v>25000</v>
      </c>
      <c r="M50" s="17"/>
      <c r="N50" s="17"/>
      <c r="O50" s="17"/>
      <c r="P50" s="23"/>
      <c r="Q50" s="17"/>
      <c r="R50" s="17"/>
      <c r="S50" s="17"/>
      <c r="T50" s="17"/>
      <c r="U50" s="17"/>
      <c r="V50" s="17"/>
      <c r="W50" s="17"/>
    </row>
    <row r="51" ht="18.75" customHeight="1" spans="1:23">
      <c r="A51" s="57" t="s">
        <v>55</v>
      </c>
      <c r="B51" s="9" t="s">
        <v>199</v>
      </c>
      <c r="C51" s="10" t="s">
        <v>200</v>
      </c>
      <c r="D51" s="9" t="s">
        <v>109</v>
      </c>
      <c r="E51" s="9" t="s">
        <v>110</v>
      </c>
      <c r="F51" s="9" t="s">
        <v>213</v>
      </c>
      <c r="G51" s="9" t="s">
        <v>214</v>
      </c>
      <c r="H51" s="17">
        <v>10000</v>
      </c>
      <c r="I51" s="17">
        <v>10000</v>
      </c>
      <c r="J51" s="17"/>
      <c r="K51" s="17"/>
      <c r="L51" s="17">
        <v>10000</v>
      </c>
      <c r="M51" s="17"/>
      <c r="N51" s="17"/>
      <c r="O51" s="17"/>
      <c r="P51" s="23"/>
      <c r="Q51" s="17"/>
      <c r="R51" s="17"/>
      <c r="S51" s="17"/>
      <c r="T51" s="17"/>
      <c r="U51" s="17"/>
      <c r="V51" s="17"/>
      <c r="W51" s="17"/>
    </row>
    <row r="52" ht="18.75" customHeight="1" spans="1:23">
      <c r="A52" s="57" t="s">
        <v>55</v>
      </c>
      <c r="B52" s="9" t="s">
        <v>199</v>
      </c>
      <c r="C52" s="10" t="s">
        <v>200</v>
      </c>
      <c r="D52" s="9" t="s">
        <v>109</v>
      </c>
      <c r="E52" s="9" t="s">
        <v>110</v>
      </c>
      <c r="F52" s="9" t="s">
        <v>215</v>
      </c>
      <c r="G52" s="9" t="s">
        <v>216</v>
      </c>
      <c r="H52" s="17">
        <v>3000</v>
      </c>
      <c r="I52" s="17">
        <v>3000</v>
      </c>
      <c r="J52" s="17"/>
      <c r="K52" s="17"/>
      <c r="L52" s="17">
        <v>3000</v>
      </c>
      <c r="M52" s="17"/>
      <c r="N52" s="17"/>
      <c r="O52" s="17"/>
      <c r="P52" s="23"/>
      <c r="Q52" s="17"/>
      <c r="R52" s="17"/>
      <c r="S52" s="17"/>
      <c r="T52" s="17"/>
      <c r="U52" s="17"/>
      <c r="V52" s="17"/>
      <c r="W52" s="17"/>
    </row>
    <row r="53" ht="18.75" customHeight="1" spans="1:23">
      <c r="A53" s="57" t="s">
        <v>55</v>
      </c>
      <c r="B53" s="9" t="s">
        <v>221</v>
      </c>
      <c r="C53" s="10" t="s">
        <v>145</v>
      </c>
      <c r="D53" s="9" t="s">
        <v>107</v>
      </c>
      <c r="E53" s="9" t="s">
        <v>108</v>
      </c>
      <c r="F53" s="9" t="s">
        <v>222</v>
      </c>
      <c r="G53" s="9" t="s">
        <v>145</v>
      </c>
      <c r="H53" s="17">
        <v>36000</v>
      </c>
      <c r="I53" s="17">
        <v>36000</v>
      </c>
      <c r="J53" s="17"/>
      <c r="K53" s="17"/>
      <c r="L53" s="17">
        <v>36000</v>
      </c>
      <c r="M53" s="17"/>
      <c r="N53" s="17"/>
      <c r="O53" s="17"/>
      <c r="P53" s="23"/>
      <c r="Q53" s="17"/>
      <c r="R53" s="17"/>
      <c r="S53" s="17"/>
      <c r="T53" s="17"/>
      <c r="U53" s="17"/>
      <c r="V53" s="17"/>
      <c r="W53" s="17"/>
    </row>
    <row r="54" ht="18.75" customHeight="1" spans="1:23">
      <c r="A54" s="57" t="s">
        <v>55</v>
      </c>
      <c r="B54" s="9" t="s">
        <v>221</v>
      </c>
      <c r="C54" s="10" t="s">
        <v>145</v>
      </c>
      <c r="D54" s="9" t="s">
        <v>109</v>
      </c>
      <c r="E54" s="9" t="s">
        <v>110</v>
      </c>
      <c r="F54" s="9" t="s">
        <v>222</v>
      </c>
      <c r="G54" s="9" t="s">
        <v>145</v>
      </c>
      <c r="H54" s="17">
        <v>20000</v>
      </c>
      <c r="I54" s="17">
        <v>20000</v>
      </c>
      <c r="J54" s="17"/>
      <c r="K54" s="17"/>
      <c r="L54" s="17">
        <v>20000</v>
      </c>
      <c r="M54" s="17"/>
      <c r="N54" s="17"/>
      <c r="O54" s="17"/>
      <c r="P54" s="23"/>
      <c r="Q54" s="17"/>
      <c r="R54" s="17"/>
      <c r="S54" s="17"/>
      <c r="T54" s="17"/>
      <c r="U54" s="17"/>
      <c r="V54" s="17"/>
      <c r="W54" s="17"/>
    </row>
    <row r="55" ht="18.75" customHeight="1" spans="1:23">
      <c r="A55" s="57" t="s">
        <v>55</v>
      </c>
      <c r="B55" s="9" t="s">
        <v>223</v>
      </c>
      <c r="C55" s="10" t="s">
        <v>224</v>
      </c>
      <c r="D55" s="9" t="s">
        <v>109</v>
      </c>
      <c r="E55" s="9" t="s">
        <v>110</v>
      </c>
      <c r="F55" s="9" t="s">
        <v>176</v>
      </c>
      <c r="G55" s="9" t="s">
        <v>177</v>
      </c>
      <c r="H55" s="17">
        <v>96876</v>
      </c>
      <c r="I55" s="17">
        <v>96876</v>
      </c>
      <c r="J55" s="17"/>
      <c r="K55" s="17"/>
      <c r="L55" s="17">
        <v>96876</v>
      </c>
      <c r="M55" s="17"/>
      <c r="N55" s="17"/>
      <c r="O55" s="17"/>
      <c r="P55" s="23"/>
      <c r="Q55" s="17"/>
      <c r="R55" s="17"/>
      <c r="S55" s="17"/>
      <c r="T55" s="17"/>
      <c r="U55" s="17"/>
      <c r="V55" s="17"/>
      <c r="W55" s="17"/>
    </row>
    <row r="56" ht="18.75" customHeight="1" spans="1:23">
      <c r="A56" s="57" t="s">
        <v>55</v>
      </c>
      <c r="B56" s="9" t="s">
        <v>223</v>
      </c>
      <c r="C56" s="10" t="s">
        <v>224</v>
      </c>
      <c r="D56" s="9" t="s">
        <v>109</v>
      </c>
      <c r="E56" s="9" t="s">
        <v>110</v>
      </c>
      <c r="F56" s="9" t="s">
        <v>176</v>
      </c>
      <c r="G56" s="9" t="s">
        <v>177</v>
      </c>
      <c r="H56" s="17">
        <v>64800</v>
      </c>
      <c r="I56" s="17">
        <v>64800</v>
      </c>
      <c r="J56" s="17"/>
      <c r="K56" s="17"/>
      <c r="L56" s="17">
        <v>64800</v>
      </c>
      <c r="M56" s="17"/>
      <c r="N56" s="17"/>
      <c r="O56" s="17"/>
      <c r="P56" s="23"/>
      <c r="Q56" s="17"/>
      <c r="R56" s="17"/>
      <c r="S56" s="17"/>
      <c r="T56" s="17"/>
      <c r="U56" s="17"/>
      <c r="V56" s="17"/>
      <c r="W56" s="17"/>
    </row>
    <row r="57" ht="18.75" customHeight="1" spans="1:23">
      <c r="A57" s="57" t="s">
        <v>55</v>
      </c>
      <c r="B57" s="9" t="s">
        <v>223</v>
      </c>
      <c r="C57" s="10" t="s">
        <v>224</v>
      </c>
      <c r="D57" s="9" t="s">
        <v>109</v>
      </c>
      <c r="E57" s="9" t="s">
        <v>110</v>
      </c>
      <c r="F57" s="9" t="s">
        <v>176</v>
      </c>
      <c r="G57" s="9" t="s">
        <v>177</v>
      </c>
      <c r="H57" s="17">
        <v>324324</v>
      </c>
      <c r="I57" s="17">
        <v>324324</v>
      </c>
      <c r="J57" s="17"/>
      <c r="K57" s="17"/>
      <c r="L57" s="17">
        <v>324324</v>
      </c>
      <c r="M57" s="17"/>
      <c r="N57" s="17"/>
      <c r="O57" s="17"/>
      <c r="P57" s="23"/>
      <c r="Q57" s="17"/>
      <c r="R57" s="17"/>
      <c r="S57" s="17"/>
      <c r="T57" s="17"/>
      <c r="U57" s="17"/>
      <c r="V57" s="17"/>
      <c r="W57" s="17"/>
    </row>
    <row r="58" ht="18.75" customHeight="1" spans="1:23">
      <c r="A58" s="57" t="s">
        <v>55</v>
      </c>
      <c r="B58" s="9" t="s">
        <v>225</v>
      </c>
      <c r="C58" s="10" t="s">
        <v>226</v>
      </c>
      <c r="D58" s="9" t="s">
        <v>75</v>
      </c>
      <c r="E58" s="9" t="s">
        <v>76</v>
      </c>
      <c r="F58" s="9" t="s">
        <v>227</v>
      </c>
      <c r="G58" s="9" t="s">
        <v>228</v>
      </c>
      <c r="H58" s="17">
        <v>66000</v>
      </c>
      <c r="I58" s="17">
        <v>66000</v>
      </c>
      <c r="J58" s="17"/>
      <c r="K58" s="17"/>
      <c r="L58" s="17">
        <v>66000</v>
      </c>
      <c r="M58" s="17"/>
      <c r="N58" s="17"/>
      <c r="O58" s="17"/>
      <c r="P58" s="23"/>
      <c r="Q58" s="17"/>
      <c r="R58" s="17"/>
      <c r="S58" s="17"/>
      <c r="T58" s="17"/>
      <c r="U58" s="17"/>
      <c r="V58" s="17"/>
      <c r="W58" s="17"/>
    </row>
    <row r="59" ht="18.75" customHeight="1" spans="1:23">
      <c r="A59" s="57" t="s">
        <v>55</v>
      </c>
      <c r="B59" s="9" t="s">
        <v>225</v>
      </c>
      <c r="C59" s="10" t="s">
        <v>226</v>
      </c>
      <c r="D59" s="9" t="s">
        <v>77</v>
      </c>
      <c r="E59" s="9" t="s">
        <v>78</v>
      </c>
      <c r="F59" s="9" t="s">
        <v>227</v>
      </c>
      <c r="G59" s="9" t="s">
        <v>228</v>
      </c>
      <c r="H59" s="17">
        <v>30000</v>
      </c>
      <c r="I59" s="17">
        <v>30000</v>
      </c>
      <c r="J59" s="17"/>
      <c r="K59" s="17"/>
      <c r="L59" s="17">
        <v>30000</v>
      </c>
      <c r="M59" s="17"/>
      <c r="N59" s="17"/>
      <c r="O59" s="17"/>
      <c r="P59" s="23"/>
      <c r="Q59" s="17"/>
      <c r="R59" s="17"/>
      <c r="S59" s="17"/>
      <c r="T59" s="17"/>
      <c r="U59" s="17"/>
      <c r="V59" s="17"/>
      <c r="W59" s="17"/>
    </row>
    <row r="60" ht="18.75" customHeight="1" spans="1:23">
      <c r="A60" s="57" t="s">
        <v>55</v>
      </c>
      <c r="B60" s="9" t="s">
        <v>229</v>
      </c>
      <c r="C60" s="10" t="s">
        <v>230</v>
      </c>
      <c r="D60" s="9" t="s">
        <v>107</v>
      </c>
      <c r="E60" s="9" t="s">
        <v>108</v>
      </c>
      <c r="F60" s="9" t="s">
        <v>172</v>
      </c>
      <c r="G60" s="9" t="s">
        <v>173</v>
      </c>
      <c r="H60" s="17">
        <v>146780.06</v>
      </c>
      <c r="I60" s="17">
        <v>146780.06</v>
      </c>
      <c r="J60" s="17"/>
      <c r="K60" s="17"/>
      <c r="L60" s="17">
        <v>146780.06</v>
      </c>
      <c r="M60" s="17"/>
      <c r="N60" s="17"/>
      <c r="O60" s="17"/>
      <c r="P60" s="23"/>
      <c r="Q60" s="17"/>
      <c r="R60" s="17"/>
      <c r="S60" s="17"/>
      <c r="T60" s="17"/>
      <c r="U60" s="17"/>
      <c r="V60" s="17"/>
      <c r="W60" s="17"/>
    </row>
    <row r="61" ht="18.75" customHeight="1" spans="1:23">
      <c r="A61" s="57" t="s">
        <v>55</v>
      </c>
      <c r="B61" s="9" t="s">
        <v>229</v>
      </c>
      <c r="C61" s="10" t="s">
        <v>230</v>
      </c>
      <c r="D61" s="9" t="s">
        <v>107</v>
      </c>
      <c r="E61" s="9" t="s">
        <v>108</v>
      </c>
      <c r="F61" s="9" t="s">
        <v>172</v>
      </c>
      <c r="G61" s="9" t="s">
        <v>173</v>
      </c>
      <c r="H61" s="17">
        <v>298008</v>
      </c>
      <c r="I61" s="17">
        <v>298008</v>
      </c>
      <c r="J61" s="17"/>
      <c r="K61" s="17"/>
      <c r="L61" s="17">
        <v>298008</v>
      </c>
      <c r="M61" s="17"/>
      <c r="N61" s="17"/>
      <c r="O61" s="17"/>
      <c r="P61" s="23"/>
      <c r="Q61" s="17"/>
      <c r="R61" s="17"/>
      <c r="S61" s="17"/>
      <c r="T61" s="17"/>
      <c r="U61" s="17"/>
      <c r="V61" s="17"/>
      <c r="W61" s="17"/>
    </row>
    <row r="62" ht="18.75" customHeight="1" spans="1:23">
      <c r="A62" s="57" t="s">
        <v>55</v>
      </c>
      <c r="B62" s="9" t="s">
        <v>231</v>
      </c>
      <c r="C62" s="10" t="s">
        <v>232</v>
      </c>
      <c r="D62" s="9" t="s">
        <v>107</v>
      </c>
      <c r="E62" s="9" t="s">
        <v>108</v>
      </c>
      <c r="F62" s="9" t="s">
        <v>233</v>
      </c>
      <c r="G62" s="9" t="s">
        <v>232</v>
      </c>
      <c r="H62" s="17">
        <v>29000</v>
      </c>
      <c r="I62" s="17">
        <v>29000</v>
      </c>
      <c r="J62" s="17"/>
      <c r="K62" s="17"/>
      <c r="L62" s="17">
        <v>29000</v>
      </c>
      <c r="M62" s="17"/>
      <c r="N62" s="17"/>
      <c r="O62" s="17"/>
      <c r="P62" s="23"/>
      <c r="Q62" s="17"/>
      <c r="R62" s="17"/>
      <c r="S62" s="17"/>
      <c r="T62" s="17"/>
      <c r="U62" s="17"/>
      <c r="V62" s="17"/>
      <c r="W62" s="17"/>
    </row>
    <row r="63" ht="18.75" customHeight="1" spans="1:23">
      <c r="A63" s="57" t="s">
        <v>55</v>
      </c>
      <c r="B63" s="9" t="s">
        <v>231</v>
      </c>
      <c r="C63" s="10" t="s">
        <v>232</v>
      </c>
      <c r="D63" s="9" t="s">
        <v>109</v>
      </c>
      <c r="E63" s="9" t="s">
        <v>110</v>
      </c>
      <c r="F63" s="9" t="s">
        <v>233</v>
      </c>
      <c r="G63" s="9" t="s">
        <v>232</v>
      </c>
      <c r="H63" s="17">
        <v>27000</v>
      </c>
      <c r="I63" s="17">
        <v>27000</v>
      </c>
      <c r="J63" s="17"/>
      <c r="K63" s="17"/>
      <c r="L63" s="17">
        <v>27000</v>
      </c>
      <c r="M63" s="17"/>
      <c r="N63" s="17"/>
      <c r="O63" s="17"/>
      <c r="P63" s="23"/>
      <c r="Q63" s="17"/>
      <c r="R63" s="17"/>
      <c r="S63" s="17"/>
      <c r="T63" s="17"/>
      <c r="U63" s="17"/>
      <c r="V63" s="17"/>
      <c r="W63" s="17"/>
    </row>
    <row r="64" ht="18.75" customHeight="1" spans="1:23">
      <c r="A64" s="57" t="s">
        <v>55</v>
      </c>
      <c r="B64" s="9" t="s">
        <v>234</v>
      </c>
      <c r="C64" s="10" t="s">
        <v>235</v>
      </c>
      <c r="D64" s="9" t="s">
        <v>107</v>
      </c>
      <c r="E64" s="9" t="s">
        <v>108</v>
      </c>
      <c r="F64" s="9" t="s">
        <v>236</v>
      </c>
      <c r="G64" s="9" t="s">
        <v>237</v>
      </c>
      <c r="H64" s="17">
        <v>684000</v>
      </c>
      <c r="I64" s="17">
        <v>684000</v>
      </c>
      <c r="J64" s="17"/>
      <c r="K64" s="17"/>
      <c r="L64" s="17">
        <v>684000</v>
      </c>
      <c r="M64" s="17"/>
      <c r="N64" s="17"/>
      <c r="O64" s="17"/>
      <c r="P64" s="23"/>
      <c r="Q64" s="17"/>
      <c r="R64" s="17"/>
      <c r="S64" s="17"/>
      <c r="T64" s="17"/>
      <c r="U64" s="17"/>
      <c r="V64" s="17"/>
      <c r="W64" s="17"/>
    </row>
    <row r="65" ht="18.75" customHeight="1" spans="1:23">
      <c r="A65" s="57" t="s">
        <v>55</v>
      </c>
      <c r="B65" s="9" t="s">
        <v>238</v>
      </c>
      <c r="C65" s="10" t="s">
        <v>239</v>
      </c>
      <c r="D65" s="9" t="s">
        <v>107</v>
      </c>
      <c r="E65" s="9" t="s">
        <v>108</v>
      </c>
      <c r="F65" s="9" t="s">
        <v>227</v>
      </c>
      <c r="G65" s="9" t="s">
        <v>228</v>
      </c>
      <c r="H65" s="17">
        <v>132500</v>
      </c>
      <c r="I65" s="17">
        <v>132500</v>
      </c>
      <c r="J65" s="17"/>
      <c r="K65" s="17"/>
      <c r="L65" s="17">
        <v>132500</v>
      </c>
      <c r="M65" s="17"/>
      <c r="N65" s="17"/>
      <c r="O65" s="17"/>
      <c r="P65" s="23"/>
      <c r="Q65" s="17"/>
      <c r="R65" s="17"/>
      <c r="S65" s="17"/>
      <c r="T65" s="17"/>
      <c r="U65" s="17"/>
      <c r="V65" s="17"/>
      <c r="W65" s="17"/>
    </row>
    <row r="66" ht="18.75" customHeight="1" spans="1:23">
      <c r="A66" s="12" t="s">
        <v>31</v>
      </c>
      <c r="B66" s="12"/>
      <c r="C66" s="12"/>
      <c r="D66" s="12"/>
      <c r="E66" s="12"/>
      <c r="F66" s="12"/>
      <c r="G66" s="12"/>
      <c r="H66" s="17">
        <v>10806636.63</v>
      </c>
      <c r="I66" s="17">
        <v>10806636.63</v>
      </c>
      <c r="J66" s="17"/>
      <c r="K66" s="17"/>
      <c r="L66" s="17">
        <v>10806636.63</v>
      </c>
      <c r="M66" s="17"/>
      <c r="N66" s="17"/>
      <c r="O66" s="17"/>
      <c r="P66" s="17"/>
      <c r="Q66" s="17"/>
      <c r="R66" s="17"/>
      <c r="S66" s="17"/>
      <c r="T66" s="17"/>
      <c r="U66" s="17"/>
      <c r="V66" s="17"/>
      <c r="W66" s="17"/>
    </row>
  </sheetData>
  <mergeCells count="30">
    <mergeCell ref="A3:W3"/>
    <mergeCell ref="A4:G4"/>
    <mergeCell ref="I5:W5"/>
    <mergeCell ref="I6:M6"/>
    <mergeCell ref="N6:P6"/>
    <mergeCell ref="R6:W6"/>
    <mergeCell ref="A66:G66"/>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0"/>
  <sheetViews>
    <sheetView showZeros="0" topLeftCell="E1" workbookViewId="0">
      <pane ySplit="1" topLeftCell="A2" activePane="bottomLeft" state="frozen"/>
      <selection/>
      <selection pane="bottomLeft" activeCell="A1" sqref="A1"/>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240</v>
      </c>
    </row>
    <row r="3" ht="45" customHeight="1" spans="1:23">
      <c r="A3" s="4" t="s">
        <v>241</v>
      </c>
      <c r="B3" s="4"/>
      <c r="C3" s="4"/>
      <c r="D3" s="4"/>
      <c r="E3" s="4"/>
      <c r="F3" s="4"/>
      <c r="G3" s="4"/>
      <c r="H3" s="4"/>
      <c r="I3" s="4"/>
      <c r="J3" s="4"/>
      <c r="K3" s="4"/>
      <c r="L3" s="4"/>
      <c r="M3" s="4"/>
      <c r="N3" s="53"/>
      <c r="O3" s="53"/>
      <c r="P3" s="53"/>
      <c r="Q3" s="53"/>
      <c r="R3" s="53"/>
      <c r="S3" s="53"/>
      <c r="T3" s="53"/>
      <c r="U3" s="53"/>
      <c r="V3" s="53"/>
      <c r="W3" s="53"/>
    </row>
    <row r="4" ht="18.75" customHeight="1" spans="1:23">
      <c r="A4" s="5" t="str">
        <f>"单位名称："&amp;"元江哈尼族彝族傣族自治县自然资源局"</f>
        <v>单位名称：元江哈尼族彝族傣族自治县自然资源局</v>
      </c>
      <c r="B4" s="5"/>
      <c r="C4" s="5"/>
      <c r="D4" s="5"/>
      <c r="E4" s="5"/>
      <c r="F4" s="5"/>
      <c r="G4" s="5"/>
      <c r="H4" s="5"/>
      <c r="I4" s="54"/>
      <c r="J4" s="54"/>
      <c r="K4" s="54"/>
      <c r="L4" s="54"/>
      <c r="M4" s="54"/>
      <c r="N4" s="6"/>
      <c r="O4" s="6"/>
      <c r="P4" s="6"/>
      <c r="Q4" s="6"/>
      <c r="R4" s="6"/>
      <c r="S4" s="6"/>
      <c r="T4" s="6"/>
      <c r="U4" s="6"/>
      <c r="V4" s="6"/>
      <c r="W4" s="6" t="s">
        <v>28</v>
      </c>
    </row>
    <row r="5" ht="18.75" customHeight="1" spans="1:23">
      <c r="A5" s="13" t="s">
        <v>242</v>
      </c>
      <c r="B5" s="13" t="s">
        <v>151</v>
      </c>
      <c r="C5" s="13" t="s">
        <v>152</v>
      </c>
      <c r="D5" s="13" t="s">
        <v>243</v>
      </c>
      <c r="E5" s="13" t="s">
        <v>153</v>
      </c>
      <c r="F5" s="13" t="s">
        <v>154</v>
      </c>
      <c r="G5" s="13" t="s">
        <v>244</v>
      </c>
      <c r="H5" s="13" t="s">
        <v>156</v>
      </c>
      <c r="I5" s="30" t="s">
        <v>31</v>
      </c>
      <c r="J5" s="30" t="s">
        <v>245</v>
      </c>
      <c r="K5" s="13"/>
      <c r="L5" s="13"/>
      <c r="M5" s="13"/>
      <c r="N5" s="13" t="s">
        <v>158</v>
      </c>
      <c r="O5" s="13"/>
      <c r="P5" s="13"/>
      <c r="Q5" s="13" t="s">
        <v>37</v>
      </c>
      <c r="R5" s="13" t="s">
        <v>62</v>
      </c>
      <c r="S5" s="13"/>
      <c r="T5" s="13"/>
      <c r="U5" s="13"/>
      <c r="V5" s="13"/>
      <c r="W5" s="13"/>
    </row>
    <row r="6" ht="18.75" customHeight="1" spans="1:23">
      <c r="A6" s="13"/>
      <c r="B6" s="13"/>
      <c r="C6" s="13"/>
      <c r="D6" s="13"/>
      <c r="E6" s="13"/>
      <c r="F6" s="13"/>
      <c r="G6" s="13"/>
      <c r="H6" s="13"/>
      <c r="I6" s="30" t="s">
        <v>159</v>
      </c>
      <c r="J6" s="30" t="s">
        <v>34</v>
      </c>
      <c r="K6" s="13"/>
      <c r="L6" s="13" t="s">
        <v>35</v>
      </c>
      <c r="M6" s="13" t="s">
        <v>36</v>
      </c>
      <c r="N6" s="13" t="s">
        <v>34</v>
      </c>
      <c r="O6" s="13" t="s">
        <v>35</v>
      </c>
      <c r="P6" s="13" t="s">
        <v>36</v>
      </c>
      <c r="Q6" s="13" t="s">
        <v>37</v>
      </c>
      <c r="R6" s="13" t="s">
        <v>33</v>
      </c>
      <c r="S6" s="13" t="s">
        <v>40</v>
      </c>
      <c r="T6" s="13" t="s">
        <v>41</v>
      </c>
      <c r="U6" s="13" t="s">
        <v>42</v>
      </c>
      <c r="V6" s="13" t="s">
        <v>43</v>
      </c>
      <c r="W6" s="13" t="s">
        <v>44</v>
      </c>
    </row>
    <row r="7" ht="18.75" customHeight="1" spans="1:23">
      <c r="A7" s="13"/>
      <c r="B7" s="13"/>
      <c r="C7" s="13"/>
      <c r="D7" s="13"/>
      <c r="E7" s="13"/>
      <c r="F7" s="13"/>
      <c r="G7" s="13"/>
      <c r="H7" s="13"/>
      <c r="I7" s="30"/>
      <c r="J7" s="30" t="s">
        <v>34</v>
      </c>
      <c r="K7" s="13"/>
      <c r="L7" s="13" t="s">
        <v>35</v>
      </c>
      <c r="M7" s="13" t="s">
        <v>36</v>
      </c>
      <c r="N7" s="13" t="s">
        <v>34</v>
      </c>
      <c r="O7" s="13" t="s">
        <v>35</v>
      </c>
      <c r="P7" s="13" t="s">
        <v>36</v>
      </c>
      <c r="Q7" s="13"/>
      <c r="R7" s="13" t="s">
        <v>33</v>
      </c>
      <c r="S7" s="13" t="s">
        <v>40</v>
      </c>
      <c r="T7" s="13" t="s">
        <v>41</v>
      </c>
      <c r="U7" s="13" t="s">
        <v>42</v>
      </c>
      <c r="V7" s="13" t="s">
        <v>43</v>
      </c>
      <c r="W7" s="13" t="s">
        <v>44</v>
      </c>
    </row>
    <row r="8" ht="22.65" customHeight="1" spans="1:23">
      <c r="A8" s="13"/>
      <c r="B8" s="13"/>
      <c r="C8" s="13"/>
      <c r="D8" s="13"/>
      <c r="E8" s="13"/>
      <c r="F8" s="13"/>
      <c r="G8" s="13"/>
      <c r="H8" s="13"/>
      <c r="I8" s="30"/>
      <c r="J8" s="30" t="s">
        <v>33</v>
      </c>
      <c r="K8" s="13" t="s">
        <v>246</v>
      </c>
      <c r="L8" s="13"/>
      <c r="M8" s="13"/>
      <c r="N8" s="13"/>
      <c r="O8" s="13"/>
      <c r="P8" s="13"/>
      <c r="Q8" s="13"/>
      <c r="R8" s="13"/>
      <c r="S8" s="13"/>
      <c r="T8" s="13"/>
      <c r="U8" s="13"/>
      <c r="V8" s="13"/>
      <c r="W8" s="13"/>
    </row>
    <row r="9" ht="18.75" customHeight="1" spans="1:23">
      <c r="A9" s="14" t="s">
        <v>45</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247</v>
      </c>
      <c r="D10" s="9"/>
      <c r="E10" s="9"/>
      <c r="F10" s="9"/>
      <c r="G10" s="9"/>
      <c r="H10" s="9"/>
      <c r="I10" s="11">
        <v>50000000</v>
      </c>
      <c r="J10" s="11"/>
      <c r="K10" s="11"/>
      <c r="L10" s="11">
        <v>50000000</v>
      </c>
      <c r="M10" s="11"/>
      <c r="N10" s="11"/>
      <c r="O10" s="11"/>
      <c r="P10" s="11"/>
      <c r="Q10" s="11"/>
      <c r="R10" s="11"/>
      <c r="S10" s="11"/>
      <c r="T10" s="11"/>
      <c r="U10" s="11"/>
      <c r="V10" s="11"/>
      <c r="W10" s="11"/>
    </row>
    <row r="11" ht="18.75" customHeight="1" spans="1:23">
      <c r="A11" s="9" t="s">
        <v>248</v>
      </c>
      <c r="B11" s="9" t="s">
        <v>249</v>
      </c>
      <c r="C11" s="10" t="s">
        <v>247</v>
      </c>
      <c r="D11" s="9" t="s">
        <v>55</v>
      </c>
      <c r="E11" s="9" t="s">
        <v>101</v>
      </c>
      <c r="F11" s="9" t="s">
        <v>102</v>
      </c>
      <c r="G11" s="9" t="s">
        <v>219</v>
      </c>
      <c r="H11" s="9" t="s">
        <v>220</v>
      </c>
      <c r="I11" s="11">
        <v>50000000</v>
      </c>
      <c r="J11" s="11"/>
      <c r="K11" s="11"/>
      <c r="L11" s="11">
        <v>50000000</v>
      </c>
      <c r="M11" s="11"/>
      <c r="N11" s="11"/>
      <c r="O11" s="11"/>
      <c r="P11" s="11"/>
      <c r="Q11" s="11"/>
      <c r="R11" s="11"/>
      <c r="S11" s="11"/>
      <c r="T11" s="11"/>
      <c r="U11" s="11"/>
      <c r="V11" s="11"/>
      <c r="W11" s="11"/>
    </row>
    <row r="12" ht="18.75" customHeight="1" spans="1:23">
      <c r="A12" s="23"/>
      <c r="B12" s="23"/>
      <c r="C12" s="10" t="s">
        <v>250</v>
      </c>
      <c r="D12" s="23"/>
      <c r="E12" s="23"/>
      <c r="F12" s="23"/>
      <c r="G12" s="23"/>
      <c r="H12" s="23"/>
      <c r="I12" s="11">
        <v>190000000</v>
      </c>
      <c r="J12" s="11"/>
      <c r="K12" s="11"/>
      <c r="L12" s="11">
        <v>190000000</v>
      </c>
      <c r="M12" s="11"/>
      <c r="N12" s="11"/>
      <c r="O12" s="11"/>
      <c r="P12" s="23"/>
      <c r="Q12" s="11"/>
      <c r="R12" s="11"/>
      <c r="S12" s="11"/>
      <c r="T12" s="11"/>
      <c r="U12" s="11"/>
      <c r="V12" s="11"/>
      <c r="W12" s="11"/>
    </row>
    <row r="13" ht="18.75" customHeight="1" spans="1:23">
      <c r="A13" s="9" t="s">
        <v>248</v>
      </c>
      <c r="B13" s="9" t="s">
        <v>251</v>
      </c>
      <c r="C13" s="10" t="s">
        <v>250</v>
      </c>
      <c r="D13" s="9" t="s">
        <v>55</v>
      </c>
      <c r="E13" s="9" t="s">
        <v>99</v>
      </c>
      <c r="F13" s="9" t="s">
        <v>100</v>
      </c>
      <c r="G13" s="9" t="s">
        <v>219</v>
      </c>
      <c r="H13" s="9" t="s">
        <v>220</v>
      </c>
      <c r="I13" s="11">
        <v>190000000</v>
      </c>
      <c r="J13" s="11"/>
      <c r="K13" s="11"/>
      <c r="L13" s="11">
        <v>190000000</v>
      </c>
      <c r="M13" s="11"/>
      <c r="N13" s="11"/>
      <c r="O13" s="11"/>
      <c r="P13" s="23"/>
      <c r="Q13" s="11"/>
      <c r="R13" s="11"/>
      <c r="S13" s="11"/>
      <c r="T13" s="11"/>
      <c r="U13" s="11"/>
      <c r="V13" s="11"/>
      <c r="W13" s="11"/>
    </row>
    <row r="14" ht="18.75" customHeight="1" spans="1:23">
      <c r="A14" s="23"/>
      <c r="B14" s="23"/>
      <c r="C14" s="10" t="s">
        <v>252</v>
      </c>
      <c r="D14" s="23"/>
      <c r="E14" s="23"/>
      <c r="F14" s="23"/>
      <c r="G14" s="23"/>
      <c r="H14" s="23"/>
      <c r="I14" s="11">
        <v>36000</v>
      </c>
      <c r="J14" s="11">
        <v>36000</v>
      </c>
      <c r="K14" s="11">
        <v>36000</v>
      </c>
      <c r="L14" s="11"/>
      <c r="M14" s="11"/>
      <c r="N14" s="11"/>
      <c r="O14" s="11"/>
      <c r="P14" s="23"/>
      <c r="Q14" s="11"/>
      <c r="R14" s="11"/>
      <c r="S14" s="11"/>
      <c r="T14" s="11"/>
      <c r="U14" s="11"/>
      <c r="V14" s="11"/>
      <c r="W14" s="11"/>
    </row>
    <row r="15" ht="18.75" customHeight="1" spans="1:23">
      <c r="A15" s="9" t="s">
        <v>248</v>
      </c>
      <c r="B15" s="9" t="s">
        <v>253</v>
      </c>
      <c r="C15" s="10" t="s">
        <v>252</v>
      </c>
      <c r="D15" s="9" t="s">
        <v>55</v>
      </c>
      <c r="E15" s="9" t="s">
        <v>115</v>
      </c>
      <c r="F15" s="9" t="s">
        <v>114</v>
      </c>
      <c r="G15" s="9" t="s">
        <v>219</v>
      </c>
      <c r="H15" s="9" t="s">
        <v>220</v>
      </c>
      <c r="I15" s="11">
        <v>36000</v>
      </c>
      <c r="J15" s="11">
        <v>36000</v>
      </c>
      <c r="K15" s="11">
        <v>36000</v>
      </c>
      <c r="L15" s="11"/>
      <c r="M15" s="11"/>
      <c r="N15" s="11"/>
      <c r="O15" s="11"/>
      <c r="P15" s="23"/>
      <c r="Q15" s="11"/>
      <c r="R15" s="11"/>
      <c r="S15" s="11"/>
      <c r="T15" s="11"/>
      <c r="U15" s="11"/>
      <c r="V15" s="11"/>
      <c r="W15" s="11"/>
    </row>
    <row r="16" ht="18.75" customHeight="1" spans="1:23">
      <c r="A16" s="23"/>
      <c r="B16" s="23"/>
      <c r="C16" s="10" t="s">
        <v>254</v>
      </c>
      <c r="D16" s="23"/>
      <c r="E16" s="23"/>
      <c r="F16" s="23"/>
      <c r="G16" s="23"/>
      <c r="H16" s="23"/>
      <c r="I16" s="11">
        <v>273000</v>
      </c>
      <c r="J16" s="11">
        <v>273000</v>
      </c>
      <c r="K16" s="11">
        <v>273000</v>
      </c>
      <c r="L16" s="11"/>
      <c r="M16" s="11"/>
      <c r="N16" s="11"/>
      <c r="O16" s="11"/>
      <c r="P16" s="23"/>
      <c r="Q16" s="11"/>
      <c r="R16" s="11"/>
      <c r="S16" s="11"/>
      <c r="T16" s="11"/>
      <c r="U16" s="11"/>
      <c r="V16" s="11"/>
      <c r="W16" s="11"/>
    </row>
    <row r="17" ht="18.75" customHeight="1" spans="1:23">
      <c r="A17" s="9" t="s">
        <v>248</v>
      </c>
      <c r="B17" s="9" t="s">
        <v>255</v>
      </c>
      <c r="C17" s="10" t="s">
        <v>254</v>
      </c>
      <c r="D17" s="9" t="s">
        <v>55</v>
      </c>
      <c r="E17" s="9" t="s">
        <v>115</v>
      </c>
      <c r="F17" s="9" t="s">
        <v>114</v>
      </c>
      <c r="G17" s="9" t="s">
        <v>219</v>
      </c>
      <c r="H17" s="9" t="s">
        <v>220</v>
      </c>
      <c r="I17" s="11">
        <v>273000</v>
      </c>
      <c r="J17" s="11">
        <v>273000</v>
      </c>
      <c r="K17" s="11">
        <v>273000</v>
      </c>
      <c r="L17" s="11"/>
      <c r="M17" s="11"/>
      <c r="N17" s="11"/>
      <c r="O17" s="11"/>
      <c r="P17" s="23"/>
      <c r="Q17" s="11"/>
      <c r="R17" s="11"/>
      <c r="S17" s="11"/>
      <c r="T17" s="11"/>
      <c r="U17" s="11"/>
      <c r="V17" s="11"/>
      <c r="W17" s="11"/>
    </row>
    <row r="18" ht="18.75" customHeight="1" spans="1:23">
      <c r="A18" s="23"/>
      <c r="B18" s="23"/>
      <c r="C18" s="10" t="s">
        <v>256</v>
      </c>
      <c r="D18" s="23"/>
      <c r="E18" s="23"/>
      <c r="F18" s="23"/>
      <c r="G18" s="23"/>
      <c r="H18" s="23"/>
      <c r="I18" s="11">
        <v>415000</v>
      </c>
      <c r="J18" s="11">
        <v>415000</v>
      </c>
      <c r="K18" s="11">
        <v>415000</v>
      </c>
      <c r="L18" s="11"/>
      <c r="M18" s="11"/>
      <c r="N18" s="11"/>
      <c r="O18" s="11"/>
      <c r="P18" s="23"/>
      <c r="Q18" s="11"/>
      <c r="R18" s="11"/>
      <c r="S18" s="11"/>
      <c r="T18" s="11"/>
      <c r="U18" s="11"/>
      <c r="V18" s="11"/>
      <c r="W18" s="11"/>
    </row>
    <row r="19" ht="18.75" customHeight="1" spans="1:23">
      <c r="A19" s="9" t="s">
        <v>257</v>
      </c>
      <c r="B19" s="9" t="s">
        <v>258</v>
      </c>
      <c r="C19" s="10" t="s">
        <v>256</v>
      </c>
      <c r="D19" s="9" t="s">
        <v>55</v>
      </c>
      <c r="E19" s="9" t="s">
        <v>107</v>
      </c>
      <c r="F19" s="9" t="s">
        <v>108</v>
      </c>
      <c r="G19" s="9" t="s">
        <v>203</v>
      </c>
      <c r="H19" s="9" t="s">
        <v>204</v>
      </c>
      <c r="I19" s="11">
        <v>415000</v>
      </c>
      <c r="J19" s="11">
        <v>415000</v>
      </c>
      <c r="K19" s="11">
        <v>415000</v>
      </c>
      <c r="L19" s="11"/>
      <c r="M19" s="11"/>
      <c r="N19" s="11"/>
      <c r="O19" s="11"/>
      <c r="P19" s="23"/>
      <c r="Q19" s="11"/>
      <c r="R19" s="11"/>
      <c r="S19" s="11"/>
      <c r="T19" s="11"/>
      <c r="U19" s="11"/>
      <c r="V19" s="11"/>
      <c r="W19" s="11"/>
    </row>
    <row r="20" ht="18.75" customHeight="1" spans="1:23">
      <c r="A20" s="23"/>
      <c r="B20" s="23"/>
      <c r="C20" s="10" t="s">
        <v>259</v>
      </c>
      <c r="D20" s="23"/>
      <c r="E20" s="23"/>
      <c r="F20" s="23"/>
      <c r="G20" s="23"/>
      <c r="H20" s="23"/>
      <c r="I20" s="11">
        <v>30000</v>
      </c>
      <c r="J20" s="11">
        <v>30000</v>
      </c>
      <c r="K20" s="11">
        <v>30000</v>
      </c>
      <c r="L20" s="11"/>
      <c r="M20" s="11"/>
      <c r="N20" s="11"/>
      <c r="O20" s="11"/>
      <c r="P20" s="23"/>
      <c r="Q20" s="11"/>
      <c r="R20" s="11"/>
      <c r="S20" s="11"/>
      <c r="T20" s="11"/>
      <c r="U20" s="11"/>
      <c r="V20" s="11"/>
      <c r="W20" s="11"/>
    </row>
    <row r="21" ht="18.75" customHeight="1" spans="1:23">
      <c r="A21" s="9" t="s">
        <v>248</v>
      </c>
      <c r="B21" s="9" t="s">
        <v>260</v>
      </c>
      <c r="C21" s="10" t="s">
        <v>259</v>
      </c>
      <c r="D21" s="9" t="s">
        <v>55</v>
      </c>
      <c r="E21" s="9" t="s">
        <v>115</v>
      </c>
      <c r="F21" s="9" t="s">
        <v>114</v>
      </c>
      <c r="G21" s="9" t="s">
        <v>219</v>
      </c>
      <c r="H21" s="9" t="s">
        <v>220</v>
      </c>
      <c r="I21" s="11">
        <v>30000</v>
      </c>
      <c r="J21" s="11">
        <v>30000</v>
      </c>
      <c r="K21" s="11">
        <v>30000</v>
      </c>
      <c r="L21" s="11"/>
      <c r="M21" s="11"/>
      <c r="N21" s="11"/>
      <c r="O21" s="11"/>
      <c r="P21" s="23"/>
      <c r="Q21" s="11"/>
      <c r="R21" s="11"/>
      <c r="S21" s="11"/>
      <c r="T21" s="11"/>
      <c r="U21" s="11"/>
      <c r="V21" s="11"/>
      <c r="W21" s="11"/>
    </row>
    <row r="22" ht="18.75" customHeight="1" spans="1:23">
      <c r="A22" s="23"/>
      <c r="B22" s="23"/>
      <c r="C22" s="10" t="s">
        <v>261</v>
      </c>
      <c r="D22" s="23"/>
      <c r="E22" s="23"/>
      <c r="F22" s="23"/>
      <c r="G22" s="23"/>
      <c r="H22" s="23"/>
      <c r="I22" s="11">
        <v>42264</v>
      </c>
      <c r="J22" s="11">
        <v>42264</v>
      </c>
      <c r="K22" s="11">
        <v>42264</v>
      </c>
      <c r="L22" s="11"/>
      <c r="M22" s="11"/>
      <c r="N22" s="11"/>
      <c r="O22" s="11"/>
      <c r="P22" s="23"/>
      <c r="Q22" s="11"/>
      <c r="R22" s="11"/>
      <c r="S22" s="11"/>
      <c r="T22" s="11"/>
      <c r="U22" s="11"/>
      <c r="V22" s="11"/>
      <c r="W22" s="11"/>
    </row>
    <row r="23" ht="18.75" customHeight="1" spans="1:23">
      <c r="A23" s="9" t="s">
        <v>262</v>
      </c>
      <c r="B23" s="9" t="s">
        <v>263</v>
      </c>
      <c r="C23" s="10" t="s">
        <v>261</v>
      </c>
      <c r="D23" s="9" t="s">
        <v>55</v>
      </c>
      <c r="E23" s="9" t="s">
        <v>83</v>
      </c>
      <c r="F23" s="9" t="s">
        <v>84</v>
      </c>
      <c r="G23" s="9" t="s">
        <v>227</v>
      </c>
      <c r="H23" s="9" t="s">
        <v>228</v>
      </c>
      <c r="I23" s="11">
        <v>42264</v>
      </c>
      <c r="J23" s="11">
        <v>42264</v>
      </c>
      <c r="K23" s="11">
        <v>42264</v>
      </c>
      <c r="L23" s="11"/>
      <c r="M23" s="11"/>
      <c r="N23" s="11"/>
      <c r="O23" s="11"/>
      <c r="P23" s="23"/>
      <c r="Q23" s="11"/>
      <c r="R23" s="11"/>
      <c r="S23" s="11"/>
      <c r="T23" s="11"/>
      <c r="U23" s="11"/>
      <c r="V23" s="11"/>
      <c r="W23" s="11"/>
    </row>
    <row r="24" ht="18.75" customHeight="1" spans="1:23">
      <c r="A24" s="23"/>
      <c r="B24" s="23"/>
      <c r="C24" s="10" t="s">
        <v>264</v>
      </c>
      <c r="D24" s="23"/>
      <c r="E24" s="23"/>
      <c r="F24" s="23"/>
      <c r="G24" s="23"/>
      <c r="H24" s="23"/>
      <c r="I24" s="11">
        <v>159400</v>
      </c>
      <c r="J24" s="11">
        <v>159400</v>
      </c>
      <c r="K24" s="11">
        <v>159400</v>
      </c>
      <c r="L24" s="11"/>
      <c r="M24" s="11"/>
      <c r="N24" s="11"/>
      <c r="O24" s="11"/>
      <c r="P24" s="23"/>
      <c r="Q24" s="11"/>
      <c r="R24" s="11"/>
      <c r="S24" s="11"/>
      <c r="T24" s="11"/>
      <c r="U24" s="11"/>
      <c r="V24" s="11"/>
      <c r="W24" s="11"/>
    </row>
    <row r="25" ht="18.75" customHeight="1" spans="1:23">
      <c r="A25" s="9" t="s">
        <v>248</v>
      </c>
      <c r="B25" s="9" t="s">
        <v>265</v>
      </c>
      <c r="C25" s="10" t="s">
        <v>264</v>
      </c>
      <c r="D25" s="9" t="s">
        <v>55</v>
      </c>
      <c r="E25" s="9" t="s">
        <v>111</v>
      </c>
      <c r="F25" s="9" t="s">
        <v>112</v>
      </c>
      <c r="G25" s="9" t="s">
        <v>219</v>
      </c>
      <c r="H25" s="9" t="s">
        <v>220</v>
      </c>
      <c r="I25" s="11">
        <v>159400</v>
      </c>
      <c r="J25" s="11">
        <v>159400</v>
      </c>
      <c r="K25" s="11">
        <v>159400</v>
      </c>
      <c r="L25" s="11"/>
      <c r="M25" s="11"/>
      <c r="N25" s="11"/>
      <c r="O25" s="11"/>
      <c r="P25" s="23"/>
      <c r="Q25" s="11"/>
      <c r="R25" s="11"/>
      <c r="S25" s="11"/>
      <c r="T25" s="11"/>
      <c r="U25" s="11"/>
      <c r="V25" s="11"/>
      <c r="W25" s="11"/>
    </row>
    <row r="26" ht="18.75" customHeight="1" spans="1:23">
      <c r="A26" s="23"/>
      <c r="B26" s="23"/>
      <c r="C26" s="10" t="s">
        <v>266</v>
      </c>
      <c r="D26" s="23"/>
      <c r="E26" s="23"/>
      <c r="F26" s="23"/>
      <c r="G26" s="23"/>
      <c r="H26" s="23"/>
      <c r="I26" s="11">
        <v>284900</v>
      </c>
      <c r="J26" s="11"/>
      <c r="K26" s="11"/>
      <c r="L26" s="11"/>
      <c r="M26" s="11"/>
      <c r="N26" s="11"/>
      <c r="O26" s="11"/>
      <c r="P26" s="23"/>
      <c r="Q26" s="11"/>
      <c r="R26" s="11">
        <v>284900</v>
      </c>
      <c r="S26" s="11"/>
      <c r="T26" s="11"/>
      <c r="U26" s="11"/>
      <c r="V26" s="11"/>
      <c r="W26" s="11">
        <v>284900</v>
      </c>
    </row>
    <row r="27" ht="18.75" customHeight="1" spans="1:23">
      <c r="A27" s="9" t="s">
        <v>257</v>
      </c>
      <c r="B27" s="9" t="s">
        <v>267</v>
      </c>
      <c r="C27" s="10" t="s">
        <v>266</v>
      </c>
      <c r="D27" s="9" t="s">
        <v>55</v>
      </c>
      <c r="E27" s="9" t="s">
        <v>111</v>
      </c>
      <c r="F27" s="9" t="s">
        <v>112</v>
      </c>
      <c r="G27" s="9" t="s">
        <v>190</v>
      </c>
      <c r="H27" s="9" t="s">
        <v>191</v>
      </c>
      <c r="I27" s="11">
        <v>18000</v>
      </c>
      <c r="J27" s="11"/>
      <c r="K27" s="11"/>
      <c r="L27" s="11"/>
      <c r="M27" s="11"/>
      <c r="N27" s="11"/>
      <c r="O27" s="11"/>
      <c r="P27" s="23"/>
      <c r="Q27" s="11"/>
      <c r="R27" s="11">
        <v>18000</v>
      </c>
      <c r="S27" s="11"/>
      <c r="T27" s="11"/>
      <c r="U27" s="11"/>
      <c r="V27" s="11"/>
      <c r="W27" s="11">
        <v>18000</v>
      </c>
    </row>
    <row r="28" ht="18.75" customHeight="1" spans="1:23">
      <c r="A28" s="9" t="s">
        <v>257</v>
      </c>
      <c r="B28" s="9" t="s">
        <v>267</v>
      </c>
      <c r="C28" s="10" t="s">
        <v>266</v>
      </c>
      <c r="D28" s="9" t="s">
        <v>55</v>
      </c>
      <c r="E28" s="9" t="s">
        <v>111</v>
      </c>
      <c r="F28" s="9" t="s">
        <v>112</v>
      </c>
      <c r="G28" s="9" t="s">
        <v>190</v>
      </c>
      <c r="H28" s="9" t="s">
        <v>191</v>
      </c>
      <c r="I28" s="11">
        <v>50000</v>
      </c>
      <c r="J28" s="11"/>
      <c r="K28" s="11"/>
      <c r="L28" s="11"/>
      <c r="M28" s="11"/>
      <c r="N28" s="11"/>
      <c r="O28" s="11"/>
      <c r="P28" s="23"/>
      <c r="Q28" s="11"/>
      <c r="R28" s="11">
        <v>50000</v>
      </c>
      <c r="S28" s="11"/>
      <c r="T28" s="11"/>
      <c r="U28" s="11"/>
      <c r="V28" s="11"/>
      <c r="W28" s="11">
        <v>50000</v>
      </c>
    </row>
    <row r="29" ht="18.75" customHeight="1" spans="1:23">
      <c r="A29" s="9" t="s">
        <v>257</v>
      </c>
      <c r="B29" s="9" t="s">
        <v>267</v>
      </c>
      <c r="C29" s="10" t="s">
        <v>266</v>
      </c>
      <c r="D29" s="9" t="s">
        <v>55</v>
      </c>
      <c r="E29" s="9" t="s">
        <v>111</v>
      </c>
      <c r="F29" s="9" t="s">
        <v>112</v>
      </c>
      <c r="G29" s="9" t="s">
        <v>190</v>
      </c>
      <c r="H29" s="9" t="s">
        <v>191</v>
      </c>
      <c r="I29" s="11">
        <v>40000</v>
      </c>
      <c r="J29" s="11"/>
      <c r="K29" s="11"/>
      <c r="L29" s="11"/>
      <c r="M29" s="11"/>
      <c r="N29" s="11"/>
      <c r="O29" s="11"/>
      <c r="P29" s="23"/>
      <c r="Q29" s="11"/>
      <c r="R29" s="11">
        <v>40000</v>
      </c>
      <c r="S29" s="11"/>
      <c r="T29" s="11"/>
      <c r="U29" s="11"/>
      <c r="V29" s="11"/>
      <c r="W29" s="11">
        <v>40000</v>
      </c>
    </row>
    <row r="30" ht="18.75" customHeight="1" spans="1:23">
      <c r="A30" s="9" t="s">
        <v>257</v>
      </c>
      <c r="B30" s="9" t="s">
        <v>267</v>
      </c>
      <c r="C30" s="10" t="s">
        <v>266</v>
      </c>
      <c r="D30" s="9" t="s">
        <v>55</v>
      </c>
      <c r="E30" s="9" t="s">
        <v>111</v>
      </c>
      <c r="F30" s="9" t="s">
        <v>112</v>
      </c>
      <c r="G30" s="9" t="s">
        <v>268</v>
      </c>
      <c r="H30" s="9" t="s">
        <v>269</v>
      </c>
      <c r="I30" s="11">
        <v>32000</v>
      </c>
      <c r="J30" s="11"/>
      <c r="K30" s="11"/>
      <c r="L30" s="11"/>
      <c r="M30" s="11"/>
      <c r="N30" s="11"/>
      <c r="O30" s="11"/>
      <c r="P30" s="23"/>
      <c r="Q30" s="11"/>
      <c r="R30" s="11">
        <v>32000</v>
      </c>
      <c r="S30" s="11"/>
      <c r="T30" s="11"/>
      <c r="U30" s="11"/>
      <c r="V30" s="11"/>
      <c r="W30" s="11">
        <v>32000</v>
      </c>
    </row>
    <row r="31" ht="18.75" customHeight="1" spans="1:23">
      <c r="A31" s="9" t="s">
        <v>257</v>
      </c>
      <c r="B31" s="9" t="s">
        <v>267</v>
      </c>
      <c r="C31" s="10" t="s">
        <v>266</v>
      </c>
      <c r="D31" s="9" t="s">
        <v>55</v>
      </c>
      <c r="E31" s="9" t="s">
        <v>111</v>
      </c>
      <c r="F31" s="9" t="s">
        <v>112</v>
      </c>
      <c r="G31" s="9" t="s">
        <v>268</v>
      </c>
      <c r="H31" s="9" t="s">
        <v>269</v>
      </c>
      <c r="I31" s="11">
        <v>8000</v>
      </c>
      <c r="J31" s="11"/>
      <c r="K31" s="11"/>
      <c r="L31" s="11"/>
      <c r="M31" s="11"/>
      <c r="N31" s="11"/>
      <c r="O31" s="11"/>
      <c r="P31" s="23"/>
      <c r="Q31" s="11"/>
      <c r="R31" s="11">
        <v>8000</v>
      </c>
      <c r="S31" s="11"/>
      <c r="T31" s="11"/>
      <c r="U31" s="11"/>
      <c r="V31" s="11"/>
      <c r="W31" s="11">
        <v>8000</v>
      </c>
    </row>
    <row r="32" ht="18.75" customHeight="1" spans="1:23">
      <c r="A32" s="9" t="s">
        <v>257</v>
      </c>
      <c r="B32" s="9" t="s">
        <v>267</v>
      </c>
      <c r="C32" s="10" t="s">
        <v>266</v>
      </c>
      <c r="D32" s="9" t="s">
        <v>55</v>
      </c>
      <c r="E32" s="9" t="s">
        <v>111</v>
      </c>
      <c r="F32" s="9" t="s">
        <v>112</v>
      </c>
      <c r="G32" s="9" t="s">
        <v>268</v>
      </c>
      <c r="H32" s="9" t="s">
        <v>269</v>
      </c>
      <c r="I32" s="11">
        <v>21000</v>
      </c>
      <c r="J32" s="11"/>
      <c r="K32" s="11"/>
      <c r="L32" s="11"/>
      <c r="M32" s="11"/>
      <c r="N32" s="11"/>
      <c r="O32" s="11"/>
      <c r="P32" s="23"/>
      <c r="Q32" s="11"/>
      <c r="R32" s="11">
        <v>21000</v>
      </c>
      <c r="S32" s="11"/>
      <c r="T32" s="11"/>
      <c r="U32" s="11"/>
      <c r="V32" s="11"/>
      <c r="W32" s="11">
        <v>21000</v>
      </c>
    </row>
    <row r="33" ht="18.75" customHeight="1" spans="1:23">
      <c r="A33" s="9" t="s">
        <v>257</v>
      </c>
      <c r="B33" s="9" t="s">
        <v>267</v>
      </c>
      <c r="C33" s="10" t="s">
        <v>266</v>
      </c>
      <c r="D33" s="9" t="s">
        <v>55</v>
      </c>
      <c r="E33" s="9" t="s">
        <v>111</v>
      </c>
      <c r="F33" s="9" t="s">
        <v>112</v>
      </c>
      <c r="G33" s="9" t="s">
        <v>268</v>
      </c>
      <c r="H33" s="9" t="s">
        <v>269</v>
      </c>
      <c r="I33" s="11">
        <v>5000</v>
      </c>
      <c r="J33" s="11"/>
      <c r="K33" s="11"/>
      <c r="L33" s="11"/>
      <c r="M33" s="11"/>
      <c r="N33" s="11"/>
      <c r="O33" s="11"/>
      <c r="P33" s="23"/>
      <c r="Q33" s="11"/>
      <c r="R33" s="11">
        <v>5000</v>
      </c>
      <c r="S33" s="11"/>
      <c r="T33" s="11"/>
      <c r="U33" s="11"/>
      <c r="V33" s="11"/>
      <c r="W33" s="11">
        <v>5000</v>
      </c>
    </row>
    <row r="34" ht="18.75" customHeight="1" spans="1:23">
      <c r="A34" s="9" t="s">
        <v>257</v>
      </c>
      <c r="B34" s="9" t="s">
        <v>267</v>
      </c>
      <c r="C34" s="10" t="s">
        <v>266</v>
      </c>
      <c r="D34" s="9" t="s">
        <v>55</v>
      </c>
      <c r="E34" s="9" t="s">
        <v>111</v>
      </c>
      <c r="F34" s="9" t="s">
        <v>112</v>
      </c>
      <c r="G34" s="9" t="s">
        <v>268</v>
      </c>
      <c r="H34" s="9" t="s">
        <v>269</v>
      </c>
      <c r="I34" s="11">
        <v>24000</v>
      </c>
      <c r="J34" s="11"/>
      <c r="K34" s="11"/>
      <c r="L34" s="11"/>
      <c r="M34" s="11"/>
      <c r="N34" s="11"/>
      <c r="O34" s="11"/>
      <c r="P34" s="23"/>
      <c r="Q34" s="11"/>
      <c r="R34" s="11">
        <v>24000</v>
      </c>
      <c r="S34" s="11"/>
      <c r="T34" s="11"/>
      <c r="U34" s="11"/>
      <c r="V34" s="11"/>
      <c r="W34" s="11">
        <v>24000</v>
      </c>
    </row>
    <row r="35" ht="18.75" customHeight="1" spans="1:23">
      <c r="A35" s="9" t="s">
        <v>257</v>
      </c>
      <c r="B35" s="9" t="s">
        <v>267</v>
      </c>
      <c r="C35" s="10" t="s">
        <v>266</v>
      </c>
      <c r="D35" s="9" t="s">
        <v>55</v>
      </c>
      <c r="E35" s="9" t="s">
        <v>111</v>
      </c>
      <c r="F35" s="9" t="s">
        <v>112</v>
      </c>
      <c r="G35" s="9" t="s">
        <v>268</v>
      </c>
      <c r="H35" s="9" t="s">
        <v>269</v>
      </c>
      <c r="I35" s="11">
        <v>30000</v>
      </c>
      <c r="J35" s="11"/>
      <c r="K35" s="11"/>
      <c r="L35" s="11"/>
      <c r="M35" s="11"/>
      <c r="N35" s="11"/>
      <c r="O35" s="11"/>
      <c r="P35" s="23"/>
      <c r="Q35" s="11"/>
      <c r="R35" s="11">
        <v>30000</v>
      </c>
      <c r="S35" s="11"/>
      <c r="T35" s="11"/>
      <c r="U35" s="11"/>
      <c r="V35" s="11"/>
      <c r="W35" s="11">
        <v>30000</v>
      </c>
    </row>
    <row r="36" ht="18.75" customHeight="1" spans="1:23">
      <c r="A36" s="9" t="s">
        <v>257</v>
      </c>
      <c r="B36" s="9" t="s">
        <v>267</v>
      </c>
      <c r="C36" s="10" t="s">
        <v>266</v>
      </c>
      <c r="D36" s="9" t="s">
        <v>55</v>
      </c>
      <c r="E36" s="9" t="s">
        <v>111</v>
      </c>
      <c r="F36" s="9" t="s">
        <v>112</v>
      </c>
      <c r="G36" s="9" t="s">
        <v>268</v>
      </c>
      <c r="H36" s="9" t="s">
        <v>269</v>
      </c>
      <c r="I36" s="11">
        <v>4800</v>
      </c>
      <c r="J36" s="11"/>
      <c r="K36" s="11"/>
      <c r="L36" s="11"/>
      <c r="M36" s="11"/>
      <c r="N36" s="11"/>
      <c r="O36" s="11"/>
      <c r="P36" s="23"/>
      <c r="Q36" s="11"/>
      <c r="R36" s="11">
        <v>4800</v>
      </c>
      <c r="S36" s="11"/>
      <c r="T36" s="11"/>
      <c r="U36" s="11"/>
      <c r="V36" s="11"/>
      <c r="W36" s="11">
        <v>4800</v>
      </c>
    </row>
    <row r="37" ht="18.75" customHeight="1" spans="1:23">
      <c r="A37" s="9" t="s">
        <v>257</v>
      </c>
      <c r="B37" s="9" t="s">
        <v>267</v>
      </c>
      <c r="C37" s="10" t="s">
        <v>266</v>
      </c>
      <c r="D37" s="9" t="s">
        <v>55</v>
      </c>
      <c r="E37" s="9" t="s">
        <v>111</v>
      </c>
      <c r="F37" s="9" t="s">
        <v>112</v>
      </c>
      <c r="G37" s="9" t="s">
        <v>268</v>
      </c>
      <c r="H37" s="9" t="s">
        <v>269</v>
      </c>
      <c r="I37" s="11">
        <v>32000</v>
      </c>
      <c r="J37" s="11"/>
      <c r="K37" s="11"/>
      <c r="L37" s="11"/>
      <c r="M37" s="11"/>
      <c r="N37" s="11"/>
      <c r="O37" s="11"/>
      <c r="P37" s="23"/>
      <c r="Q37" s="11"/>
      <c r="R37" s="11">
        <v>32000</v>
      </c>
      <c r="S37" s="11"/>
      <c r="T37" s="11"/>
      <c r="U37" s="11"/>
      <c r="V37" s="11"/>
      <c r="W37" s="11">
        <v>32000</v>
      </c>
    </row>
    <row r="38" ht="18.75" customHeight="1" spans="1:23">
      <c r="A38" s="9" t="s">
        <v>257</v>
      </c>
      <c r="B38" s="9" t="s">
        <v>267</v>
      </c>
      <c r="C38" s="10" t="s">
        <v>266</v>
      </c>
      <c r="D38" s="9" t="s">
        <v>55</v>
      </c>
      <c r="E38" s="9" t="s">
        <v>111</v>
      </c>
      <c r="F38" s="9" t="s">
        <v>112</v>
      </c>
      <c r="G38" s="9" t="s">
        <v>268</v>
      </c>
      <c r="H38" s="9" t="s">
        <v>269</v>
      </c>
      <c r="I38" s="11">
        <v>1500</v>
      </c>
      <c r="J38" s="11"/>
      <c r="K38" s="11"/>
      <c r="L38" s="11"/>
      <c r="M38" s="11"/>
      <c r="N38" s="11"/>
      <c r="O38" s="11"/>
      <c r="P38" s="23"/>
      <c r="Q38" s="11"/>
      <c r="R38" s="11">
        <v>1500</v>
      </c>
      <c r="S38" s="11"/>
      <c r="T38" s="11"/>
      <c r="U38" s="11"/>
      <c r="V38" s="11"/>
      <c r="W38" s="11">
        <v>1500</v>
      </c>
    </row>
    <row r="39" ht="18.75" customHeight="1" spans="1:23">
      <c r="A39" s="9" t="s">
        <v>257</v>
      </c>
      <c r="B39" s="9" t="s">
        <v>267</v>
      </c>
      <c r="C39" s="10" t="s">
        <v>266</v>
      </c>
      <c r="D39" s="9" t="s">
        <v>55</v>
      </c>
      <c r="E39" s="9" t="s">
        <v>115</v>
      </c>
      <c r="F39" s="9" t="s">
        <v>114</v>
      </c>
      <c r="G39" s="9" t="s">
        <v>268</v>
      </c>
      <c r="H39" s="9" t="s">
        <v>269</v>
      </c>
      <c r="I39" s="11">
        <v>18600</v>
      </c>
      <c r="J39" s="11"/>
      <c r="K39" s="11"/>
      <c r="L39" s="11"/>
      <c r="M39" s="11"/>
      <c r="N39" s="11"/>
      <c r="O39" s="11"/>
      <c r="P39" s="23"/>
      <c r="Q39" s="11"/>
      <c r="R39" s="11">
        <v>18600</v>
      </c>
      <c r="S39" s="11"/>
      <c r="T39" s="11"/>
      <c r="U39" s="11"/>
      <c r="V39" s="11"/>
      <c r="W39" s="11">
        <v>18600</v>
      </c>
    </row>
    <row r="40" ht="18.75" customHeight="1" spans="1:23">
      <c r="A40" s="12" t="s">
        <v>31</v>
      </c>
      <c r="B40" s="12"/>
      <c r="C40" s="12"/>
      <c r="D40" s="12"/>
      <c r="E40" s="12"/>
      <c r="F40" s="12"/>
      <c r="G40" s="12"/>
      <c r="H40" s="12"/>
      <c r="I40" s="11">
        <v>241240564</v>
      </c>
      <c r="J40" s="11">
        <v>955664</v>
      </c>
      <c r="K40" s="11">
        <v>955664</v>
      </c>
      <c r="L40" s="11">
        <v>240000000</v>
      </c>
      <c r="M40" s="11"/>
      <c r="N40" s="11"/>
      <c r="O40" s="11"/>
      <c r="P40" s="11"/>
      <c r="Q40" s="11"/>
      <c r="R40" s="11">
        <v>284900</v>
      </c>
      <c r="S40" s="11"/>
      <c r="T40" s="11"/>
      <c r="U40" s="11"/>
      <c r="V40" s="11"/>
      <c r="W40" s="11">
        <v>284900</v>
      </c>
    </row>
  </sheetData>
  <mergeCells count="28">
    <mergeCell ref="A3:W3"/>
    <mergeCell ref="A4:H4"/>
    <mergeCell ref="J5:M5"/>
    <mergeCell ref="N5:P5"/>
    <mergeCell ref="R5:W5"/>
    <mergeCell ref="A40:H4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69"/>
  <sheetViews>
    <sheetView showZeros="0" workbookViewId="0">
      <pane ySplit="1" topLeftCell="A2" activePane="bottomLeft" state="frozen"/>
      <selection/>
      <selection pane="bottomLeft" activeCell="A1" sqref="A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1"/>
      <c r="B1" s="31"/>
      <c r="C1" s="31"/>
      <c r="D1" s="31"/>
      <c r="E1" s="31"/>
      <c r="F1" s="31"/>
      <c r="G1" s="31"/>
      <c r="H1" s="31"/>
      <c r="I1" s="31"/>
      <c r="J1" s="31"/>
    </row>
    <row r="2" customHeight="1" spans="1:10">
      <c r="A2" s="20" t="s">
        <v>270</v>
      </c>
      <c r="B2" s="20"/>
      <c r="C2" s="20"/>
      <c r="D2" s="20"/>
      <c r="E2" s="20"/>
      <c r="F2" s="20"/>
      <c r="G2" s="20"/>
      <c r="H2" s="20"/>
      <c r="I2" s="20"/>
      <c r="J2" s="20"/>
    </row>
    <row r="3" ht="45" customHeight="1" spans="1:10">
      <c r="A3" s="32" t="s">
        <v>271</v>
      </c>
      <c r="B3" s="32"/>
      <c r="C3" s="32"/>
      <c r="D3" s="32"/>
      <c r="E3" s="32"/>
      <c r="F3" s="32"/>
      <c r="G3" s="32"/>
      <c r="H3" s="32"/>
      <c r="I3" s="32"/>
      <c r="J3" s="32"/>
    </row>
    <row r="4" ht="20.25" customHeight="1" spans="1:10">
      <c r="A4" s="19" t="str">
        <f>"单位名称："&amp;"元江哈尼族彝族傣族自治县自然资源局"</f>
        <v>单位名称：元江哈尼族彝族傣族自治县自然资源局</v>
      </c>
      <c r="B4" s="19"/>
      <c r="C4" s="19"/>
      <c r="D4" s="19"/>
      <c r="E4" s="19"/>
      <c r="F4" s="19"/>
      <c r="G4" s="19"/>
      <c r="H4" s="19"/>
      <c r="I4" s="19"/>
      <c r="J4" s="19"/>
    </row>
    <row r="5" ht="20.25" customHeight="1" spans="1:10">
      <c r="A5" s="33" t="s">
        <v>272</v>
      </c>
      <c r="B5" s="33" t="s">
        <v>273</v>
      </c>
      <c r="C5" s="33" t="s">
        <v>274</v>
      </c>
      <c r="D5" s="33" t="s">
        <v>275</v>
      </c>
      <c r="E5" s="33" t="s">
        <v>276</v>
      </c>
      <c r="F5" s="33" t="s">
        <v>277</v>
      </c>
      <c r="G5" s="33" t="s">
        <v>278</v>
      </c>
      <c r="H5" s="33" t="s">
        <v>279</v>
      </c>
      <c r="I5" s="33" t="s">
        <v>280</v>
      </c>
      <c r="J5" s="33" t="s">
        <v>281</v>
      </c>
    </row>
    <row r="6" ht="46.5" customHeight="1" spans="1:10">
      <c r="A6" s="33"/>
      <c r="B6" s="33"/>
      <c r="C6" s="33"/>
      <c r="D6" s="33"/>
      <c r="E6" s="33"/>
      <c r="F6" s="33"/>
      <c r="G6" s="33"/>
      <c r="H6" s="33"/>
      <c r="I6" s="33"/>
      <c r="J6" s="33"/>
    </row>
    <row r="7" ht="20.25" customHeight="1" spans="1:10">
      <c r="A7" s="34">
        <v>1</v>
      </c>
      <c r="B7" s="34">
        <v>2</v>
      </c>
      <c r="C7" s="34">
        <v>3</v>
      </c>
      <c r="D7" s="34">
        <v>4</v>
      </c>
      <c r="E7" s="34">
        <v>5</v>
      </c>
      <c r="F7" s="34">
        <v>6</v>
      </c>
      <c r="G7" s="34">
        <v>7</v>
      </c>
      <c r="H7" s="34">
        <v>8</v>
      </c>
      <c r="I7" s="34">
        <v>9</v>
      </c>
      <c r="J7" s="34">
        <v>10</v>
      </c>
    </row>
    <row r="8" ht="20.25" customHeight="1" spans="1:10">
      <c r="A8" t="s">
        <v>55</v>
      </c>
      <c r="B8" s="23"/>
      <c r="C8" s="23"/>
      <c r="E8" s="39"/>
      <c r="F8" s="39"/>
      <c r="G8" s="39"/>
      <c r="H8" s="39"/>
      <c r="I8" s="39"/>
      <c r="J8" s="39"/>
    </row>
    <row r="9" ht="20.25" customHeight="1" spans="1:10">
      <c r="A9" s="25" t="s">
        <v>252</v>
      </c>
      <c r="B9" s="23" t="s">
        <v>282</v>
      </c>
      <c r="C9" s="24"/>
      <c r="D9" s="24"/>
      <c r="E9" s="39"/>
      <c r="F9" s="39"/>
      <c r="G9" s="39"/>
      <c r="H9" s="39"/>
      <c r="I9" s="39"/>
      <c r="J9" s="39"/>
    </row>
    <row r="10" ht="20.25" customHeight="1" spans="1:10">
      <c r="A10" s="23"/>
      <c r="B10" s="23"/>
      <c r="C10" s="23" t="s">
        <v>283</v>
      </c>
      <c r="D10" s="51" t="s">
        <v>284</v>
      </c>
      <c r="E10" s="52" t="s">
        <v>285</v>
      </c>
      <c r="F10" s="40" t="s">
        <v>286</v>
      </c>
      <c r="G10" s="24" t="s">
        <v>287</v>
      </c>
      <c r="H10" s="40" t="s">
        <v>288</v>
      </c>
      <c r="I10" s="40" t="s">
        <v>289</v>
      </c>
      <c r="J10" s="52" t="s">
        <v>290</v>
      </c>
    </row>
    <row r="11" ht="20.25" customHeight="1" spans="1:10">
      <c r="A11" s="23"/>
      <c r="B11" s="23"/>
      <c r="C11" s="23" t="s">
        <v>283</v>
      </c>
      <c r="D11" s="51" t="s">
        <v>291</v>
      </c>
      <c r="E11" s="52" t="s">
        <v>292</v>
      </c>
      <c r="F11" s="40" t="s">
        <v>286</v>
      </c>
      <c r="G11" s="24" t="s">
        <v>293</v>
      </c>
      <c r="H11" s="40" t="s">
        <v>294</v>
      </c>
      <c r="I11" s="40" t="s">
        <v>289</v>
      </c>
      <c r="J11" s="52" t="s">
        <v>295</v>
      </c>
    </row>
    <row r="12" ht="20.25" customHeight="1" spans="1:10">
      <c r="A12" s="23"/>
      <c r="B12" s="23"/>
      <c r="C12" s="23" t="s">
        <v>296</v>
      </c>
      <c r="D12" s="51" t="s">
        <v>297</v>
      </c>
      <c r="E12" s="52" t="s">
        <v>298</v>
      </c>
      <c r="F12" s="40" t="s">
        <v>299</v>
      </c>
      <c r="G12" s="24" t="s">
        <v>300</v>
      </c>
      <c r="H12" s="40" t="s">
        <v>301</v>
      </c>
      <c r="I12" s="40" t="s">
        <v>302</v>
      </c>
      <c r="J12" s="52" t="s">
        <v>303</v>
      </c>
    </row>
    <row r="13" ht="20.25" customHeight="1" spans="1:10">
      <c r="A13" s="23"/>
      <c r="B13" s="23"/>
      <c r="C13" s="23" t="s">
        <v>296</v>
      </c>
      <c r="D13" s="51" t="s">
        <v>304</v>
      </c>
      <c r="E13" s="52" t="s">
        <v>305</v>
      </c>
      <c r="F13" s="40" t="s">
        <v>299</v>
      </c>
      <c r="G13" s="24" t="s">
        <v>300</v>
      </c>
      <c r="H13" s="40" t="s">
        <v>301</v>
      </c>
      <c r="I13" s="40" t="s">
        <v>302</v>
      </c>
      <c r="J13" s="52" t="s">
        <v>306</v>
      </c>
    </row>
    <row r="14" ht="20.25" customHeight="1" spans="1:10">
      <c r="A14" s="23"/>
      <c r="B14" s="23"/>
      <c r="C14" s="23" t="s">
        <v>307</v>
      </c>
      <c r="D14" s="51" t="s">
        <v>308</v>
      </c>
      <c r="E14" s="52" t="s">
        <v>309</v>
      </c>
      <c r="F14" s="40" t="s">
        <v>299</v>
      </c>
      <c r="G14" s="24" t="s">
        <v>300</v>
      </c>
      <c r="H14" s="40" t="s">
        <v>301</v>
      </c>
      <c r="I14" s="40" t="s">
        <v>302</v>
      </c>
      <c r="J14" s="52" t="s">
        <v>310</v>
      </c>
    </row>
    <row r="15" ht="20.25" customHeight="1" spans="1:10">
      <c r="A15" s="25" t="s">
        <v>259</v>
      </c>
      <c r="B15" s="23" t="s">
        <v>311</v>
      </c>
      <c r="C15" s="23"/>
      <c r="D15" s="23"/>
      <c r="E15" s="23"/>
      <c r="F15" s="23"/>
      <c r="G15" s="23"/>
      <c r="H15" s="23"/>
      <c r="I15" s="23"/>
      <c r="J15" s="23"/>
    </row>
    <row r="16" ht="20.25" customHeight="1" spans="1:10">
      <c r="A16" s="23"/>
      <c r="B16" s="23"/>
      <c r="C16" s="23" t="s">
        <v>283</v>
      </c>
      <c r="D16" s="51" t="s">
        <v>312</v>
      </c>
      <c r="E16" s="52" t="s">
        <v>313</v>
      </c>
      <c r="F16" s="40" t="s">
        <v>299</v>
      </c>
      <c r="G16" s="24" t="s">
        <v>314</v>
      </c>
      <c r="H16" s="40" t="s">
        <v>315</v>
      </c>
      <c r="I16" s="40" t="s">
        <v>289</v>
      </c>
      <c r="J16" s="52" t="s">
        <v>316</v>
      </c>
    </row>
    <row r="17" ht="20.25" customHeight="1" spans="1:10">
      <c r="A17" s="23"/>
      <c r="B17" s="23"/>
      <c r="C17" s="23" t="s">
        <v>283</v>
      </c>
      <c r="D17" s="51" t="s">
        <v>284</v>
      </c>
      <c r="E17" s="52" t="s">
        <v>317</v>
      </c>
      <c r="F17" s="40" t="s">
        <v>299</v>
      </c>
      <c r="G17" s="24" t="s">
        <v>314</v>
      </c>
      <c r="H17" s="40" t="s">
        <v>315</v>
      </c>
      <c r="I17" s="40" t="s">
        <v>289</v>
      </c>
      <c r="J17" s="52" t="s">
        <v>318</v>
      </c>
    </row>
    <row r="18" ht="20.25" customHeight="1" spans="1:10">
      <c r="A18" s="23"/>
      <c r="B18" s="23"/>
      <c r="C18" s="23" t="s">
        <v>283</v>
      </c>
      <c r="D18" s="51" t="s">
        <v>291</v>
      </c>
      <c r="E18" s="52" t="s">
        <v>292</v>
      </c>
      <c r="F18" s="40" t="s">
        <v>286</v>
      </c>
      <c r="G18" s="24" t="s">
        <v>319</v>
      </c>
      <c r="H18" s="40" t="s">
        <v>294</v>
      </c>
      <c r="I18" s="40" t="s">
        <v>289</v>
      </c>
      <c r="J18" s="52" t="s">
        <v>320</v>
      </c>
    </row>
    <row r="19" ht="20.25" customHeight="1" spans="1:10">
      <c r="A19" s="23"/>
      <c r="B19" s="23"/>
      <c r="C19" s="23" t="s">
        <v>296</v>
      </c>
      <c r="D19" s="51" t="s">
        <v>297</v>
      </c>
      <c r="E19" s="52" t="s">
        <v>321</v>
      </c>
      <c r="F19" s="40" t="s">
        <v>299</v>
      </c>
      <c r="G19" s="24" t="s">
        <v>300</v>
      </c>
      <c r="H19" s="40" t="s">
        <v>301</v>
      </c>
      <c r="I19" s="40" t="s">
        <v>302</v>
      </c>
      <c r="J19" s="52" t="s">
        <v>322</v>
      </c>
    </row>
    <row r="20" ht="20.25" customHeight="1" spans="1:10">
      <c r="A20" s="23"/>
      <c r="B20" s="23"/>
      <c r="C20" s="23" t="s">
        <v>307</v>
      </c>
      <c r="D20" s="51" t="s">
        <v>308</v>
      </c>
      <c r="E20" s="52" t="s">
        <v>308</v>
      </c>
      <c r="F20" s="40" t="s">
        <v>299</v>
      </c>
      <c r="G20" s="24" t="s">
        <v>300</v>
      </c>
      <c r="H20" s="40" t="s">
        <v>301</v>
      </c>
      <c r="I20" s="40" t="s">
        <v>302</v>
      </c>
      <c r="J20" s="52" t="s">
        <v>323</v>
      </c>
    </row>
    <row r="21" ht="20.25" customHeight="1" spans="1:10">
      <c r="A21" s="25" t="s">
        <v>261</v>
      </c>
      <c r="B21" s="23" t="s">
        <v>324</v>
      </c>
      <c r="C21" s="23"/>
      <c r="D21" s="23"/>
      <c r="E21" s="23"/>
      <c r="F21" s="23"/>
      <c r="G21" s="23"/>
      <c r="H21" s="23"/>
      <c r="I21" s="23"/>
      <c r="J21" s="23"/>
    </row>
    <row r="22" ht="20.25" customHeight="1" spans="1:10">
      <c r="A22" s="23"/>
      <c r="B22" s="23"/>
      <c r="C22" s="23" t="s">
        <v>283</v>
      </c>
      <c r="D22" s="51" t="s">
        <v>312</v>
      </c>
      <c r="E22" s="52" t="s">
        <v>325</v>
      </c>
      <c r="F22" s="40" t="s">
        <v>286</v>
      </c>
      <c r="G22" s="24" t="s">
        <v>47</v>
      </c>
      <c r="H22" s="40" t="s">
        <v>326</v>
      </c>
      <c r="I22" s="40" t="s">
        <v>289</v>
      </c>
      <c r="J22" s="52" t="s">
        <v>327</v>
      </c>
    </row>
    <row r="23" ht="20.25" customHeight="1" spans="1:10">
      <c r="A23" s="23"/>
      <c r="B23" s="23"/>
      <c r="C23" s="23" t="s">
        <v>283</v>
      </c>
      <c r="D23" s="51" t="s">
        <v>312</v>
      </c>
      <c r="E23" s="52" t="s">
        <v>328</v>
      </c>
      <c r="F23" s="40" t="s">
        <v>286</v>
      </c>
      <c r="G23" s="24" t="s">
        <v>45</v>
      </c>
      <c r="H23" s="40" t="s">
        <v>326</v>
      </c>
      <c r="I23" s="40" t="s">
        <v>289</v>
      </c>
      <c r="J23" s="52" t="s">
        <v>329</v>
      </c>
    </row>
    <row r="24" ht="20.25" customHeight="1" spans="1:10">
      <c r="A24" s="23"/>
      <c r="B24" s="23"/>
      <c r="C24" s="23" t="s">
        <v>283</v>
      </c>
      <c r="D24" s="51" t="s">
        <v>284</v>
      </c>
      <c r="E24" s="52" t="s">
        <v>330</v>
      </c>
      <c r="F24" s="40" t="s">
        <v>286</v>
      </c>
      <c r="G24" s="24" t="s">
        <v>331</v>
      </c>
      <c r="H24" s="40" t="s">
        <v>332</v>
      </c>
      <c r="I24" s="40" t="s">
        <v>289</v>
      </c>
      <c r="J24" s="52" t="s">
        <v>333</v>
      </c>
    </row>
    <row r="25" ht="20.25" customHeight="1" spans="1:10">
      <c r="A25" s="23"/>
      <c r="B25" s="23"/>
      <c r="C25" s="23" t="s">
        <v>296</v>
      </c>
      <c r="D25" s="51" t="s">
        <v>334</v>
      </c>
      <c r="E25" s="52" t="s">
        <v>335</v>
      </c>
      <c r="F25" s="40" t="s">
        <v>286</v>
      </c>
      <c r="G25" s="24" t="s">
        <v>336</v>
      </c>
      <c r="H25" s="40" t="s">
        <v>337</v>
      </c>
      <c r="I25" s="40" t="s">
        <v>289</v>
      </c>
      <c r="J25" s="52" t="s">
        <v>338</v>
      </c>
    </row>
    <row r="26" ht="20.25" customHeight="1" spans="1:10">
      <c r="A26" s="23"/>
      <c r="B26" s="23"/>
      <c r="C26" s="23" t="s">
        <v>296</v>
      </c>
      <c r="D26" s="51" t="s">
        <v>334</v>
      </c>
      <c r="E26" s="52" t="s">
        <v>339</v>
      </c>
      <c r="F26" s="40" t="s">
        <v>286</v>
      </c>
      <c r="G26" s="24" t="s">
        <v>340</v>
      </c>
      <c r="H26" s="40" t="s">
        <v>337</v>
      </c>
      <c r="I26" s="40" t="s">
        <v>289</v>
      </c>
      <c r="J26" s="52" t="s">
        <v>338</v>
      </c>
    </row>
    <row r="27" ht="20.25" customHeight="1" spans="1:10">
      <c r="A27" s="23"/>
      <c r="B27" s="23"/>
      <c r="C27" s="23" t="s">
        <v>296</v>
      </c>
      <c r="D27" s="51" t="s">
        <v>297</v>
      </c>
      <c r="E27" s="52" t="s">
        <v>341</v>
      </c>
      <c r="F27" s="40" t="s">
        <v>299</v>
      </c>
      <c r="G27" s="24" t="s">
        <v>300</v>
      </c>
      <c r="H27" s="40" t="s">
        <v>301</v>
      </c>
      <c r="I27" s="40" t="s">
        <v>289</v>
      </c>
      <c r="J27" s="52" t="s">
        <v>342</v>
      </c>
    </row>
    <row r="28" ht="20.25" customHeight="1" spans="1:10">
      <c r="A28" s="23"/>
      <c r="B28" s="23"/>
      <c r="C28" s="23" t="s">
        <v>307</v>
      </c>
      <c r="D28" s="51" t="s">
        <v>308</v>
      </c>
      <c r="E28" s="52" t="s">
        <v>343</v>
      </c>
      <c r="F28" s="40" t="s">
        <v>299</v>
      </c>
      <c r="G28" s="24" t="s">
        <v>300</v>
      </c>
      <c r="H28" s="40" t="s">
        <v>301</v>
      </c>
      <c r="I28" s="40" t="s">
        <v>289</v>
      </c>
      <c r="J28" s="52" t="s">
        <v>344</v>
      </c>
    </row>
    <row r="29" ht="20.25" customHeight="1" spans="1:10">
      <c r="A29" s="25" t="s">
        <v>254</v>
      </c>
      <c r="B29" s="23" t="s">
        <v>345</v>
      </c>
      <c r="C29" s="23"/>
      <c r="D29" s="23"/>
      <c r="E29" s="23"/>
      <c r="F29" s="23"/>
      <c r="G29" s="23"/>
      <c r="H29" s="23"/>
      <c r="I29" s="23"/>
      <c r="J29" s="23"/>
    </row>
    <row r="30" ht="20.25" customHeight="1" spans="1:10">
      <c r="A30" s="23"/>
      <c r="B30" s="23"/>
      <c r="C30" s="23" t="s">
        <v>283</v>
      </c>
      <c r="D30" s="51" t="s">
        <v>312</v>
      </c>
      <c r="E30" s="52" t="s">
        <v>346</v>
      </c>
      <c r="F30" s="40" t="s">
        <v>286</v>
      </c>
      <c r="G30" s="24" t="s">
        <v>287</v>
      </c>
      <c r="H30" s="40" t="s">
        <v>315</v>
      </c>
      <c r="I30" s="40" t="s">
        <v>289</v>
      </c>
      <c r="J30" s="52" t="s">
        <v>347</v>
      </c>
    </row>
    <row r="31" ht="20.25" customHeight="1" spans="1:10">
      <c r="A31" s="23"/>
      <c r="B31" s="23"/>
      <c r="C31" s="23" t="s">
        <v>283</v>
      </c>
      <c r="D31" s="51" t="s">
        <v>348</v>
      </c>
      <c r="E31" s="52" t="s">
        <v>349</v>
      </c>
      <c r="F31" s="40" t="s">
        <v>299</v>
      </c>
      <c r="G31" s="24" t="s">
        <v>350</v>
      </c>
      <c r="H31" s="40" t="s">
        <v>301</v>
      </c>
      <c r="I31" s="40" t="s">
        <v>289</v>
      </c>
      <c r="J31" s="52" t="s">
        <v>351</v>
      </c>
    </row>
    <row r="32" ht="20.25" customHeight="1" spans="1:10">
      <c r="A32" s="23"/>
      <c r="B32" s="23"/>
      <c r="C32" s="23" t="s">
        <v>283</v>
      </c>
      <c r="D32" s="51" t="s">
        <v>284</v>
      </c>
      <c r="E32" s="52" t="s">
        <v>352</v>
      </c>
      <c r="F32" s="40" t="s">
        <v>286</v>
      </c>
      <c r="G32" s="24" t="s">
        <v>287</v>
      </c>
      <c r="H32" s="40" t="s">
        <v>288</v>
      </c>
      <c r="I32" s="40" t="s">
        <v>289</v>
      </c>
      <c r="J32" s="52" t="s">
        <v>353</v>
      </c>
    </row>
    <row r="33" ht="20.25" customHeight="1" spans="1:10">
      <c r="A33" s="23"/>
      <c r="B33" s="23"/>
      <c r="C33" s="23" t="s">
        <v>283</v>
      </c>
      <c r="D33" s="51" t="s">
        <v>291</v>
      </c>
      <c r="E33" s="52" t="s">
        <v>292</v>
      </c>
      <c r="F33" s="40" t="s">
        <v>286</v>
      </c>
      <c r="G33" s="24" t="s">
        <v>354</v>
      </c>
      <c r="H33" s="40" t="s">
        <v>294</v>
      </c>
      <c r="I33" s="40" t="s">
        <v>289</v>
      </c>
      <c r="J33" s="52" t="s">
        <v>355</v>
      </c>
    </row>
    <row r="34" ht="20.25" customHeight="1" spans="1:10">
      <c r="A34" s="23"/>
      <c r="B34" s="23"/>
      <c r="C34" s="23" t="s">
        <v>296</v>
      </c>
      <c r="D34" s="51" t="s">
        <v>297</v>
      </c>
      <c r="E34" s="52" t="s">
        <v>356</v>
      </c>
      <c r="F34" s="40" t="s">
        <v>299</v>
      </c>
      <c r="G34" s="24" t="s">
        <v>300</v>
      </c>
      <c r="H34" s="40" t="s">
        <v>301</v>
      </c>
      <c r="I34" s="40" t="s">
        <v>302</v>
      </c>
      <c r="J34" s="52" t="s">
        <v>357</v>
      </c>
    </row>
    <row r="35" ht="20.25" customHeight="1" spans="1:10">
      <c r="A35" s="23"/>
      <c r="B35" s="23"/>
      <c r="C35" s="23" t="s">
        <v>307</v>
      </c>
      <c r="D35" s="51" t="s">
        <v>308</v>
      </c>
      <c r="E35" s="52" t="s">
        <v>358</v>
      </c>
      <c r="F35" s="40" t="s">
        <v>299</v>
      </c>
      <c r="G35" s="24" t="s">
        <v>300</v>
      </c>
      <c r="H35" s="40" t="s">
        <v>301</v>
      </c>
      <c r="I35" s="40" t="s">
        <v>302</v>
      </c>
      <c r="J35" s="52" t="s">
        <v>359</v>
      </c>
    </row>
    <row r="36" ht="20.25" customHeight="1" spans="1:10">
      <c r="A36" s="25" t="s">
        <v>250</v>
      </c>
      <c r="B36" s="23" t="s">
        <v>360</v>
      </c>
      <c r="C36" s="23"/>
      <c r="D36" s="23"/>
      <c r="E36" s="23"/>
      <c r="F36" s="23"/>
      <c r="G36" s="23"/>
      <c r="H36" s="23"/>
      <c r="I36" s="23"/>
      <c r="J36" s="23"/>
    </row>
    <row r="37" ht="20.25" customHeight="1" spans="1:10">
      <c r="A37" s="23"/>
      <c r="B37" s="23"/>
      <c r="C37" s="23" t="s">
        <v>283</v>
      </c>
      <c r="D37" s="51" t="s">
        <v>312</v>
      </c>
      <c r="E37" s="52" t="s">
        <v>361</v>
      </c>
      <c r="F37" s="40" t="s">
        <v>299</v>
      </c>
      <c r="G37" s="24" t="s">
        <v>362</v>
      </c>
      <c r="H37" s="40" t="s">
        <v>363</v>
      </c>
      <c r="I37" s="40" t="s">
        <v>289</v>
      </c>
      <c r="J37" s="52" t="s">
        <v>364</v>
      </c>
    </row>
    <row r="38" ht="20.25" customHeight="1" spans="1:10">
      <c r="A38" s="23"/>
      <c r="B38" s="23"/>
      <c r="C38" s="23" t="s">
        <v>283</v>
      </c>
      <c r="D38" s="51" t="s">
        <v>312</v>
      </c>
      <c r="E38" s="52" t="s">
        <v>365</v>
      </c>
      <c r="F38" s="40" t="s">
        <v>299</v>
      </c>
      <c r="G38" s="24" t="s">
        <v>366</v>
      </c>
      <c r="H38" s="40" t="s">
        <v>301</v>
      </c>
      <c r="I38" s="40" t="s">
        <v>289</v>
      </c>
      <c r="J38" s="52" t="s">
        <v>367</v>
      </c>
    </row>
    <row r="39" ht="20.25" customHeight="1" spans="1:10">
      <c r="A39" s="23"/>
      <c r="B39" s="23"/>
      <c r="C39" s="23" t="s">
        <v>283</v>
      </c>
      <c r="D39" s="51" t="s">
        <v>284</v>
      </c>
      <c r="E39" s="52" t="s">
        <v>368</v>
      </c>
      <c r="F39" s="40" t="s">
        <v>286</v>
      </c>
      <c r="G39" s="24" t="s">
        <v>287</v>
      </c>
      <c r="H39" s="40" t="s">
        <v>288</v>
      </c>
      <c r="I39" s="40" t="s">
        <v>289</v>
      </c>
      <c r="J39" s="52" t="s">
        <v>369</v>
      </c>
    </row>
    <row r="40" ht="20.25" customHeight="1" spans="1:10">
      <c r="A40" s="23"/>
      <c r="B40" s="23"/>
      <c r="C40" s="23" t="s">
        <v>283</v>
      </c>
      <c r="D40" s="51" t="s">
        <v>291</v>
      </c>
      <c r="E40" s="52" t="s">
        <v>292</v>
      </c>
      <c r="F40" s="40" t="s">
        <v>299</v>
      </c>
      <c r="G40" s="24" t="s">
        <v>370</v>
      </c>
      <c r="H40" s="40" t="s">
        <v>294</v>
      </c>
      <c r="I40" s="40" t="s">
        <v>289</v>
      </c>
      <c r="J40" s="52" t="s">
        <v>371</v>
      </c>
    </row>
    <row r="41" ht="20.25" customHeight="1" spans="1:10">
      <c r="A41" s="23"/>
      <c r="B41" s="23"/>
      <c r="C41" s="23" t="s">
        <v>296</v>
      </c>
      <c r="D41" s="51" t="s">
        <v>334</v>
      </c>
      <c r="E41" s="52" t="s">
        <v>372</v>
      </c>
      <c r="F41" s="40" t="s">
        <v>299</v>
      </c>
      <c r="G41" s="24" t="s">
        <v>373</v>
      </c>
      <c r="H41" s="40" t="s">
        <v>374</v>
      </c>
      <c r="I41" s="40" t="s">
        <v>289</v>
      </c>
      <c r="J41" s="52" t="s">
        <v>375</v>
      </c>
    </row>
    <row r="42" ht="20.25" customHeight="1" spans="1:10">
      <c r="A42" s="23"/>
      <c r="B42" s="23"/>
      <c r="C42" s="23" t="s">
        <v>307</v>
      </c>
      <c r="D42" s="51" t="s">
        <v>308</v>
      </c>
      <c r="E42" s="52" t="s">
        <v>376</v>
      </c>
      <c r="F42" s="40" t="s">
        <v>299</v>
      </c>
      <c r="G42" s="24" t="s">
        <v>300</v>
      </c>
      <c r="H42" s="40" t="s">
        <v>301</v>
      </c>
      <c r="I42" s="40" t="s">
        <v>302</v>
      </c>
      <c r="J42" s="52" t="s">
        <v>377</v>
      </c>
    </row>
    <row r="43" ht="20.25" customHeight="1" spans="1:10">
      <c r="A43" s="25" t="s">
        <v>247</v>
      </c>
      <c r="B43" s="23" t="s">
        <v>378</v>
      </c>
      <c r="C43" s="23"/>
      <c r="D43" s="23"/>
      <c r="E43" s="23"/>
      <c r="F43" s="23"/>
      <c r="G43" s="23"/>
      <c r="H43" s="23"/>
      <c r="I43" s="23"/>
      <c r="J43" s="23"/>
    </row>
    <row r="44" ht="20.25" customHeight="1" spans="1:10">
      <c r="A44" s="23"/>
      <c r="B44" s="23"/>
      <c r="C44" s="23" t="s">
        <v>283</v>
      </c>
      <c r="D44" s="51" t="s">
        <v>312</v>
      </c>
      <c r="E44" s="52" t="s">
        <v>379</v>
      </c>
      <c r="F44" s="40" t="s">
        <v>299</v>
      </c>
      <c r="G44" s="24" t="s">
        <v>380</v>
      </c>
      <c r="H44" s="40" t="s">
        <v>363</v>
      </c>
      <c r="I44" s="40" t="s">
        <v>289</v>
      </c>
      <c r="J44" s="52" t="s">
        <v>381</v>
      </c>
    </row>
    <row r="45" ht="20.25" customHeight="1" spans="1:10">
      <c r="A45" s="23"/>
      <c r="B45" s="23"/>
      <c r="C45" s="23" t="s">
        <v>283</v>
      </c>
      <c r="D45" s="51" t="s">
        <v>348</v>
      </c>
      <c r="E45" s="52" t="s">
        <v>382</v>
      </c>
      <c r="F45" s="40" t="s">
        <v>299</v>
      </c>
      <c r="G45" s="24" t="s">
        <v>48</v>
      </c>
      <c r="H45" s="40" t="s">
        <v>383</v>
      </c>
      <c r="I45" s="40" t="s">
        <v>289</v>
      </c>
      <c r="J45" s="52" t="s">
        <v>384</v>
      </c>
    </row>
    <row r="46" ht="20.25" customHeight="1" spans="1:10">
      <c r="A46" s="23"/>
      <c r="B46" s="23"/>
      <c r="C46" s="23" t="s">
        <v>283</v>
      </c>
      <c r="D46" s="51" t="s">
        <v>284</v>
      </c>
      <c r="E46" s="52" t="s">
        <v>385</v>
      </c>
      <c r="F46" s="40" t="s">
        <v>286</v>
      </c>
      <c r="G46" s="24" t="s">
        <v>386</v>
      </c>
      <c r="H46" s="40" t="s">
        <v>288</v>
      </c>
      <c r="I46" s="40" t="s">
        <v>289</v>
      </c>
      <c r="J46" s="52" t="s">
        <v>387</v>
      </c>
    </row>
    <row r="47" ht="20.25" customHeight="1" spans="1:10">
      <c r="A47" s="23"/>
      <c r="B47" s="23"/>
      <c r="C47" s="23" t="s">
        <v>283</v>
      </c>
      <c r="D47" s="51" t="s">
        <v>291</v>
      </c>
      <c r="E47" s="52" t="s">
        <v>292</v>
      </c>
      <c r="F47" s="40" t="s">
        <v>299</v>
      </c>
      <c r="G47" s="24" t="s">
        <v>388</v>
      </c>
      <c r="H47" s="40" t="s">
        <v>374</v>
      </c>
      <c r="I47" s="40" t="s">
        <v>289</v>
      </c>
      <c r="J47" s="52" t="s">
        <v>389</v>
      </c>
    </row>
    <row r="48" ht="20.25" customHeight="1" spans="1:10">
      <c r="A48" s="23"/>
      <c r="B48" s="23"/>
      <c r="C48" s="23" t="s">
        <v>296</v>
      </c>
      <c r="D48" s="51" t="s">
        <v>297</v>
      </c>
      <c r="E48" s="52" t="s">
        <v>390</v>
      </c>
      <c r="F48" s="40" t="s">
        <v>299</v>
      </c>
      <c r="G48" s="24" t="s">
        <v>350</v>
      </c>
      <c r="H48" s="40" t="s">
        <v>301</v>
      </c>
      <c r="I48" s="40" t="s">
        <v>302</v>
      </c>
      <c r="J48" s="52" t="s">
        <v>391</v>
      </c>
    </row>
    <row r="49" ht="20.25" customHeight="1" spans="1:10">
      <c r="A49" s="23"/>
      <c r="B49" s="23"/>
      <c r="C49" s="23" t="s">
        <v>307</v>
      </c>
      <c r="D49" s="51" t="s">
        <v>308</v>
      </c>
      <c r="E49" s="52" t="s">
        <v>392</v>
      </c>
      <c r="F49" s="40" t="s">
        <v>299</v>
      </c>
      <c r="G49" s="24" t="s">
        <v>350</v>
      </c>
      <c r="H49" s="40" t="s">
        <v>301</v>
      </c>
      <c r="I49" s="40" t="s">
        <v>302</v>
      </c>
      <c r="J49" s="52" t="s">
        <v>393</v>
      </c>
    </row>
    <row r="50" ht="20.25" customHeight="1" spans="1:10">
      <c r="A50" s="25" t="s">
        <v>264</v>
      </c>
      <c r="B50" s="23" t="s">
        <v>394</v>
      </c>
      <c r="C50" s="23"/>
      <c r="D50" s="23"/>
      <c r="E50" s="23"/>
      <c r="F50" s="23"/>
      <c r="G50" s="23"/>
      <c r="H50" s="23"/>
      <c r="I50" s="23"/>
      <c r="J50" s="23"/>
    </row>
    <row r="51" ht="20.25" customHeight="1" spans="1:10">
      <c r="A51" s="23"/>
      <c r="B51" s="23"/>
      <c r="C51" s="23" t="s">
        <v>283</v>
      </c>
      <c r="D51" s="51" t="s">
        <v>312</v>
      </c>
      <c r="E51" s="52" t="s">
        <v>395</v>
      </c>
      <c r="F51" s="40" t="s">
        <v>286</v>
      </c>
      <c r="G51" s="24" t="s">
        <v>45</v>
      </c>
      <c r="H51" s="40" t="s">
        <v>396</v>
      </c>
      <c r="I51" s="40" t="s">
        <v>289</v>
      </c>
      <c r="J51" s="52" t="s">
        <v>397</v>
      </c>
    </row>
    <row r="52" ht="20.25" customHeight="1" spans="1:10">
      <c r="A52" s="23"/>
      <c r="B52" s="23"/>
      <c r="C52" s="23" t="s">
        <v>283</v>
      </c>
      <c r="D52" s="51" t="s">
        <v>348</v>
      </c>
      <c r="E52" s="52" t="s">
        <v>398</v>
      </c>
      <c r="F52" s="40" t="s">
        <v>286</v>
      </c>
      <c r="G52" s="24" t="s">
        <v>399</v>
      </c>
      <c r="H52" s="40" t="s">
        <v>301</v>
      </c>
      <c r="I52" s="40" t="s">
        <v>289</v>
      </c>
      <c r="J52" s="52" t="s">
        <v>400</v>
      </c>
    </row>
    <row r="53" ht="20.25" customHeight="1" spans="1:10">
      <c r="A53" s="23"/>
      <c r="B53" s="23"/>
      <c r="C53" s="23" t="s">
        <v>283</v>
      </c>
      <c r="D53" s="51" t="s">
        <v>284</v>
      </c>
      <c r="E53" s="52" t="s">
        <v>401</v>
      </c>
      <c r="F53" s="40" t="s">
        <v>286</v>
      </c>
      <c r="G53" s="24" t="s">
        <v>402</v>
      </c>
      <c r="H53" s="40" t="s">
        <v>288</v>
      </c>
      <c r="I53" s="40" t="s">
        <v>289</v>
      </c>
      <c r="J53" s="52" t="s">
        <v>403</v>
      </c>
    </row>
    <row r="54" ht="20.25" customHeight="1" spans="1:10">
      <c r="A54" s="23"/>
      <c r="B54" s="23"/>
      <c r="C54" s="23" t="s">
        <v>283</v>
      </c>
      <c r="D54" s="51" t="s">
        <v>291</v>
      </c>
      <c r="E54" s="52" t="s">
        <v>292</v>
      </c>
      <c r="F54" s="40" t="s">
        <v>286</v>
      </c>
      <c r="G54" s="24" t="s">
        <v>404</v>
      </c>
      <c r="H54" s="40" t="s">
        <v>294</v>
      </c>
      <c r="I54" s="40" t="s">
        <v>289</v>
      </c>
      <c r="J54" s="52" t="s">
        <v>405</v>
      </c>
    </row>
    <row r="55" ht="20.25" customHeight="1" spans="1:10">
      <c r="A55" s="23"/>
      <c r="B55" s="23"/>
      <c r="C55" s="23" t="s">
        <v>296</v>
      </c>
      <c r="D55" s="51" t="s">
        <v>297</v>
      </c>
      <c r="E55" s="52" t="s">
        <v>356</v>
      </c>
      <c r="F55" s="40" t="s">
        <v>286</v>
      </c>
      <c r="G55" s="24" t="s">
        <v>406</v>
      </c>
      <c r="H55" s="40" t="s">
        <v>301</v>
      </c>
      <c r="I55" s="40" t="s">
        <v>289</v>
      </c>
      <c r="J55" s="52" t="s">
        <v>407</v>
      </c>
    </row>
    <row r="56" ht="20.25" customHeight="1" spans="1:10">
      <c r="A56" s="23"/>
      <c r="B56" s="23"/>
      <c r="C56" s="23" t="s">
        <v>307</v>
      </c>
      <c r="D56" s="51" t="s">
        <v>308</v>
      </c>
      <c r="E56" s="52" t="s">
        <v>408</v>
      </c>
      <c r="F56" s="40" t="s">
        <v>286</v>
      </c>
      <c r="G56" s="24" t="s">
        <v>406</v>
      </c>
      <c r="H56" s="40" t="s">
        <v>301</v>
      </c>
      <c r="I56" s="40" t="s">
        <v>289</v>
      </c>
      <c r="J56" s="52" t="s">
        <v>409</v>
      </c>
    </row>
    <row r="57" ht="20.25" customHeight="1" spans="1:10">
      <c r="A57" s="25" t="s">
        <v>256</v>
      </c>
      <c r="B57" s="23" t="s">
        <v>410</v>
      </c>
      <c r="C57" s="23"/>
      <c r="D57" s="23"/>
      <c r="E57" s="23"/>
      <c r="F57" s="23"/>
      <c r="G57" s="23"/>
      <c r="H57" s="23"/>
      <c r="I57" s="23"/>
      <c r="J57" s="23"/>
    </row>
    <row r="58" ht="20.25" customHeight="1" spans="1:10">
      <c r="A58" s="23"/>
      <c r="B58" s="23"/>
      <c r="C58" s="23" t="s">
        <v>283</v>
      </c>
      <c r="D58" s="51" t="s">
        <v>348</v>
      </c>
      <c r="E58" s="52" t="s">
        <v>411</v>
      </c>
      <c r="F58" s="40" t="s">
        <v>299</v>
      </c>
      <c r="G58" s="24" t="s">
        <v>300</v>
      </c>
      <c r="H58" s="40" t="s">
        <v>301</v>
      </c>
      <c r="I58" s="40" t="s">
        <v>289</v>
      </c>
      <c r="J58" s="52" t="s">
        <v>412</v>
      </c>
    </row>
    <row r="59" ht="20.25" customHeight="1" spans="1:10">
      <c r="A59" s="23"/>
      <c r="B59" s="23"/>
      <c r="C59" s="23" t="s">
        <v>283</v>
      </c>
      <c r="D59" s="51" t="s">
        <v>284</v>
      </c>
      <c r="E59" s="52" t="s">
        <v>413</v>
      </c>
      <c r="F59" s="40" t="s">
        <v>286</v>
      </c>
      <c r="G59" s="24" t="s">
        <v>287</v>
      </c>
      <c r="H59" s="40" t="s">
        <v>288</v>
      </c>
      <c r="I59" s="40" t="s">
        <v>289</v>
      </c>
      <c r="J59" s="52" t="s">
        <v>414</v>
      </c>
    </row>
    <row r="60" ht="20.25" customHeight="1" spans="1:10">
      <c r="A60" s="23"/>
      <c r="B60" s="23"/>
      <c r="C60" s="23" t="s">
        <v>296</v>
      </c>
      <c r="D60" s="51" t="s">
        <v>297</v>
      </c>
      <c r="E60" s="52" t="s">
        <v>415</v>
      </c>
      <c r="F60" s="40" t="s">
        <v>299</v>
      </c>
      <c r="G60" s="24" t="s">
        <v>300</v>
      </c>
      <c r="H60" s="40" t="s">
        <v>301</v>
      </c>
      <c r="I60" s="40" t="s">
        <v>289</v>
      </c>
      <c r="J60" s="52" t="s">
        <v>416</v>
      </c>
    </row>
    <row r="61" ht="20.25" customHeight="1" spans="1:10">
      <c r="A61" s="23"/>
      <c r="B61" s="23"/>
      <c r="C61" s="23" t="s">
        <v>296</v>
      </c>
      <c r="D61" s="51" t="s">
        <v>304</v>
      </c>
      <c r="E61" s="52" t="s">
        <v>415</v>
      </c>
      <c r="F61" s="40" t="s">
        <v>299</v>
      </c>
      <c r="G61" s="24" t="s">
        <v>300</v>
      </c>
      <c r="H61" s="40" t="s">
        <v>301</v>
      </c>
      <c r="I61" s="40" t="s">
        <v>289</v>
      </c>
      <c r="J61" s="52" t="s">
        <v>417</v>
      </c>
    </row>
    <row r="62" ht="20.25" customHeight="1" spans="1:10">
      <c r="A62" s="23"/>
      <c r="B62" s="23"/>
      <c r="C62" s="23" t="s">
        <v>307</v>
      </c>
      <c r="D62" s="51" t="s">
        <v>308</v>
      </c>
      <c r="E62" s="52" t="s">
        <v>308</v>
      </c>
      <c r="F62" s="40" t="s">
        <v>299</v>
      </c>
      <c r="G62" s="24" t="s">
        <v>300</v>
      </c>
      <c r="H62" s="40" t="s">
        <v>301</v>
      </c>
      <c r="I62" s="40" t="s">
        <v>289</v>
      </c>
      <c r="J62" s="52" t="s">
        <v>418</v>
      </c>
    </row>
    <row r="63" ht="20.25" customHeight="1" spans="1:10">
      <c r="A63" s="25" t="s">
        <v>266</v>
      </c>
      <c r="B63" s="23" t="s">
        <v>419</v>
      </c>
      <c r="C63" s="23"/>
      <c r="D63" s="23"/>
      <c r="E63" s="23"/>
      <c r="F63" s="23"/>
      <c r="G63" s="23"/>
      <c r="H63" s="23"/>
      <c r="I63" s="23"/>
      <c r="J63" s="23"/>
    </row>
    <row r="64" ht="20.25" customHeight="1" spans="1:10">
      <c r="A64" s="23"/>
      <c r="B64" s="23"/>
      <c r="C64" s="23" t="s">
        <v>283</v>
      </c>
      <c r="D64" s="51" t="s">
        <v>312</v>
      </c>
      <c r="E64" s="52" t="s">
        <v>420</v>
      </c>
      <c r="F64" s="40" t="s">
        <v>299</v>
      </c>
      <c r="G64" s="24" t="s">
        <v>300</v>
      </c>
      <c r="H64" s="40" t="s">
        <v>301</v>
      </c>
      <c r="I64" s="40" t="s">
        <v>289</v>
      </c>
      <c r="J64" s="52" t="s">
        <v>421</v>
      </c>
    </row>
    <row r="65" ht="20.25" customHeight="1" spans="1:10">
      <c r="A65" s="23"/>
      <c r="B65" s="23"/>
      <c r="C65" s="23" t="s">
        <v>283</v>
      </c>
      <c r="D65" s="51" t="s">
        <v>284</v>
      </c>
      <c r="E65" s="52" t="s">
        <v>422</v>
      </c>
      <c r="F65" s="40" t="s">
        <v>299</v>
      </c>
      <c r="G65" s="24" t="s">
        <v>300</v>
      </c>
      <c r="H65" s="40" t="s">
        <v>301</v>
      </c>
      <c r="I65" s="40" t="s">
        <v>289</v>
      </c>
      <c r="J65" s="52" t="s">
        <v>423</v>
      </c>
    </row>
    <row r="66" ht="20.25" customHeight="1" spans="1:10">
      <c r="A66" s="23"/>
      <c r="B66" s="23"/>
      <c r="C66" s="23" t="s">
        <v>283</v>
      </c>
      <c r="D66" s="51" t="s">
        <v>291</v>
      </c>
      <c r="E66" s="52" t="s">
        <v>292</v>
      </c>
      <c r="F66" s="40" t="s">
        <v>286</v>
      </c>
      <c r="G66" s="24" t="s">
        <v>424</v>
      </c>
      <c r="H66" s="40" t="s">
        <v>374</v>
      </c>
      <c r="I66" s="40" t="s">
        <v>289</v>
      </c>
      <c r="J66" s="52" t="s">
        <v>425</v>
      </c>
    </row>
    <row r="67" ht="20.25" customHeight="1" spans="1:10">
      <c r="A67" s="23"/>
      <c r="B67" s="23"/>
      <c r="C67" s="23" t="s">
        <v>296</v>
      </c>
      <c r="D67" s="51" t="s">
        <v>334</v>
      </c>
      <c r="E67" s="52" t="s">
        <v>426</v>
      </c>
      <c r="F67" s="40" t="s">
        <v>299</v>
      </c>
      <c r="G67" s="24" t="s">
        <v>300</v>
      </c>
      <c r="H67" s="40" t="s">
        <v>301</v>
      </c>
      <c r="I67" s="40" t="s">
        <v>289</v>
      </c>
      <c r="J67" s="52" t="s">
        <v>427</v>
      </c>
    </row>
    <row r="68" ht="20.25" customHeight="1" spans="1:10">
      <c r="A68" s="23"/>
      <c r="B68" s="23"/>
      <c r="C68" s="23" t="s">
        <v>296</v>
      </c>
      <c r="D68" s="51" t="s">
        <v>304</v>
      </c>
      <c r="E68" s="52" t="s">
        <v>428</v>
      </c>
      <c r="F68" s="40" t="s">
        <v>286</v>
      </c>
      <c r="G68" s="24" t="s">
        <v>429</v>
      </c>
      <c r="H68" s="40" t="s">
        <v>288</v>
      </c>
      <c r="I68" s="40" t="s">
        <v>289</v>
      </c>
      <c r="J68" s="52" t="s">
        <v>430</v>
      </c>
    </row>
    <row r="69" ht="20.25" customHeight="1" spans="1:10">
      <c r="A69" s="23"/>
      <c r="B69" s="23"/>
      <c r="C69" s="23" t="s">
        <v>307</v>
      </c>
      <c r="D69" s="51" t="s">
        <v>308</v>
      </c>
      <c r="E69" s="52" t="s">
        <v>431</v>
      </c>
      <c r="F69" s="40" t="s">
        <v>299</v>
      </c>
      <c r="G69" s="24" t="s">
        <v>300</v>
      </c>
      <c r="H69" s="40" t="s">
        <v>301</v>
      </c>
      <c r="I69" s="40" t="s">
        <v>289</v>
      </c>
      <c r="J69" s="52" t="s">
        <v>432</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许秋怡</cp:lastModifiedBy>
  <dcterms:created xsi:type="dcterms:W3CDTF">2025-02-10T00:08:00Z</dcterms:created>
  <dcterms:modified xsi:type="dcterms:W3CDTF">2025-02-10T00:25:54Z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BB202C51FD6546798399DD6FA05E8E43_12</vt:lpwstr>
  </property>
  <property fmtid="{D5CDD505-2E9C-101B-9397-08002B2CF9AE}" pid="3" name="KSOProductBuildVer">
    <vt:lpwstr>2052-12.1.0.16729</vt:lpwstr>
  </property>
</Properties>
</file>