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<sst xmlns="http://schemas.openxmlformats.org/spreadsheetml/2006/main" count="1288" uniqueCount="469">
  <si>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</si>
  <si>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</si>
  <si>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</si>
  <si>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</si>
  <si>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</si>
  <si>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</si>
  <si>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</si>
  <si>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</si>
  <si>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</si>
  <si>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</si>
  <si>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</si>
  <si>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</si>
  <si>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</si>
  <si>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</si>
  <si>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</si>
  <si>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</si>
  <si>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</si>
  <si>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</si>
  <si>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</si>
  <si>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</si>
  <si>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</si>
  <si>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</si>
  <si>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</si>
  <si>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</si>
  <si>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</si>
  <si>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</si>
  <si>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</si>
  <si>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</si>
  <si>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</si>
  <si>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</si>
  <si>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</si>
  <si>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</si>
  <si>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</si>
  <si>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</si>
  <si>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</si>
  <si>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</si>
  <si>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</si>
  <si>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</si>
  <si>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</si>
  <si>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</si>
  <si>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</si>
  <si>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</si>
  <si>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</si>
  <si>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</si>
  <si>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</si>
  <si>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</si>
  <si>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</si>
  <si>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</si>
  <si>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</si>
  <si>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</si>
  <si>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</si>
  <si>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</si>
  <si>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</si>
  <si>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</si>
  <si>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102</t>
  </si>
  <si>
    <t>元江哈尼族彝族傣族自治县发展和改革局</t>
  </si>
  <si>
    <t>102001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</si>
  <si>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</si>
  <si>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</si>
  <si>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</si>
  <si>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</si>
  <si>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</si>
  <si>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</si>
  <si>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</si>
  <si>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</si>
  <si>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</si>
  <si>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</si>
  <si>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</si>
  <si>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</si>
  <si>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</si>
  <si>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</si>
  <si>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</si>
  <si>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</si>
  <si>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20104</t>
  </si>
  <si>
    <t>发展与改革事务</t>
  </si>
  <si>
    <t>2010401</t>
  </si>
  <si>
    <t>行政运行</t>
  </si>
  <si>
    <t>2010402</t>
  </si>
  <si>
    <t>一般行政管理事务</t>
  </si>
  <si>
    <t>2010450</t>
  </si>
  <si>
    <t>事业运行</t>
  </si>
  <si>
    <t>2010499</t>
  </si>
  <si>
    <t>其他发展与改革事务支出</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</si>
  <si>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</si>
  <si>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</si>
  <si>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</si>
  <si>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</si>
  <si>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</si>
  <si>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</si>
  <si>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</si>
  <si>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</si>
  <si>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</si>
  <si>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</si>
  <si>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</si>
  <si>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</si>
  <si>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</si>
  <si>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</si>
  <si>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</si>
  <si>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</si>
  <si>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</si>
  <si>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</si>
  <si>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</si>
  <si>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</si>
  <si>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</si>
  <si>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</si>
  <si>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</si>
  <si>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</si>
  <si>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</si>
  <si>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</si>
  <si>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</si>
  <si>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</si>
  <si>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</si>
  <si>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</si>
  <si>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</si>
  <si>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</si>
  <si>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</si>
  <si>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2130504</t>
  </si>
  <si>
    <t>农村基础设施建设</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</si>
  <si>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</si>
  <si>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</si>
  <si>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</si>
  <si>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</si>
  <si>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</si>
  <si>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</si>
  <si>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</si>
  <si>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</si>
  <si>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</si>
  <si>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</si>
  <si>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</si>
  <si>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</si>
  <si>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</si>
  <si>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</si>
  <si>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</si>
  <si>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</si>
  <si>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</si>
  <si>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</si>
  <si>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</si>
  <si>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</si>
  <si>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</si>
  <si>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</si>
  <si>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</si>
  <si>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</si>
  <si>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</si>
  <si>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</si>
  <si>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</si>
  <si>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</si>
  <si>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</si>
  <si>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</si>
  <si>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</si>
  <si>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</si>
  <si>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</si>
  <si>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</si>
  <si>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</si>
  <si>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</si>
  <si>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</si>
  <si>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</si>
  <si>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</si>
  <si>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</si>
  <si>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</si>
  <si>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</si>
  <si>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</si>
  <si>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</si>
  <si>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</si>
  <si>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</si>
  <si>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</si>
  <si>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</si>
  <si>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</si>
  <si>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</si>
  <si>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530428210000000013650</t>
  </si>
  <si>
    <t>行政人员支出工资</t>
  </si>
  <si>
    <t>30101</t>
  </si>
  <si>
    <t>基本工资</t>
  </si>
  <si>
    <t>30102</t>
  </si>
  <si>
    <t>津贴补贴</t>
  </si>
  <si>
    <t>30103</t>
  </si>
  <si>
    <t>奖金</t>
  </si>
  <si>
    <t>530428210000000013651</t>
  </si>
  <si>
    <t>事业人员支出工资</t>
  </si>
  <si>
    <t>30107</t>
  </si>
  <si>
    <t>绩效工资</t>
  </si>
  <si>
    <t>530428210000000013652</t>
  </si>
  <si>
    <t>社会保障缴费</t>
  </si>
  <si>
    <t>30112</t>
  </si>
  <si>
    <t>其他社会保障缴费</t>
  </si>
  <si>
    <t>30108</t>
  </si>
  <si>
    <t>机关事业单位基本养老保险缴费</t>
  </si>
  <si>
    <t>30110</t>
  </si>
  <si>
    <t>职工基本医疗保险缴费</t>
  </si>
  <si>
    <t>530428210000000013653</t>
  </si>
  <si>
    <t>30113</t>
  </si>
  <si>
    <t>530428210000000013656</t>
  </si>
  <si>
    <t>公车购置及运维费</t>
  </si>
  <si>
    <t>30231</t>
  </si>
  <si>
    <t>公务用车运行维护费</t>
  </si>
  <si>
    <t>530428210000000013657</t>
  </si>
  <si>
    <t>工会经费</t>
  </si>
  <si>
    <t>30228</t>
  </si>
  <si>
    <t>530428210000000013658</t>
  </si>
  <si>
    <t>一般公用经费</t>
  </si>
  <si>
    <t>30201</t>
  </si>
  <si>
    <t>办公费</t>
  </si>
  <si>
    <t>30205</t>
  </si>
  <si>
    <t>水费</t>
  </si>
  <si>
    <t>30206</t>
  </si>
  <si>
    <t>电费</t>
  </si>
  <si>
    <t>30207</t>
  </si>
  <si>
    <t>邮电费</t>
  </si>
  <si>
    <t>30209</t>
  </si>
  <si>
    <t>物业管理费</t>
  </si>
  <si>
    <t>30211</t>
  </si>
  <si>
    <t>差旅费</t>
  </si>
  <si>
    <t>30239</t>
  </si>
  <si>
    <t>其他交通费用</t>
  </si>
  <si>
    <t>30299</t>
  </si>
  <si>
    <t>其他商品和服务支出</t>
  </si>
  <si>
    <t>530428210000000015873</t>
  </si>
  <si>
    <t>行政人员公务交通补贴</t>
  </si>
  <si>
    <t>530428221100000385442</t>
  </si>
  <si>
    <t>30217</t>
  </si>
  <si>
    <t>530428231100001435902</t>
  </si>
  <si>
    <t>奖励性绩效工资</t>
  </si>
  <si>
    <t>530428231100001435906</t>
  </si>
  <si>
    <t>综合效能考核奖</t>
  </si>
  <si>
    <t>530428231100001435909</t>
  </si>
  <si>
    <t>离退休生活补助</t>
  </si>
  <si>
    <t>30305</t>
  </si>
  <si>
    <t>生活补助</t>
  </si>
  <si>
    <t>530428231100001435930</t>
  </si>
  <si>
    <t>福利费</t>
  </si>
  <si>
    <t>30229</t>
  </si>
  <si>
    <t>530428241100002095203</t>
  </si>
  <si>
    <t>编外人员经费</t>
  </si>
  <si>
    <t>30199</t>
  </si>
  <si>
    <t>其他工资福利支出</t>
  </si>
  <si>
    <t>530428241100002410121</t>
  </si>
  <si>
    <t>业务工作经费</t>
  </si>
  <si>
    <t>预算05-1表</t>
  </si>
  <si>
    <t>2025年部门项目支出预算表</t>
  </si>
  <si>
    <t>项目分类</t>
  </si>
  <si>
    <t>项目单位</t>
  </si>
  <si>
    <t>经济科目编码</t>
  </si>
  <si>
    <t>本年拨款</t>
  </si>
  <si>
    <t>其中：本次下达</t>
  </si>
  <si>
    <t>单位自有资金</t>
  </si>
  <si>
    <t>313 事业发展类</t>
  </si>
  <si>
    <t>530428251100003820137</t>
  </si>
  <si>
    <t>30227</t>
  </si>
  <si>
    <t>委托业务费</t>
  </si>
  <si>
    <t>30905</t>
  </si>
  <si>
    <t>基础设施建设</t>
  </si>
  <si>
    <t>死亡抚恤经费</t>
  </si>
  <si>
    <t>312 民生类</t>
  </si>
  <si>
    <t>530428241100002307013</t>
  </si>
  <si>
    <t>30304</t>
  </si>
  <si>
    <t>抚恤金</t>
  </si>
  <si>
    <t>网络安全信息化运营保障经费</t>
  </si>
  <si>
    <t>530428251100003815569</t>
  </si>
  <si>
    <t>元江县大中型水库移民后期扶持项目经费</t>
  </si>
  <si>
    <t>530428251100003810782</t>
  </si>
  <si>
    <t>31005</t>
  </si>
  <si>
    <t>重点项目前期工作经费</t>
  </si>
  <si>
    <t>530428241100002381299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</si>
  <si>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</si>
  <si>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</si>
  <si>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</si>
  <si>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</si>
  <si>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</si>
  <si>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</si>
  <si>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</si>
  <si>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</si>
  <si>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</si>
  <si>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</si>
  <si>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</si>
  <si>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</si>
  <si>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提高工作效率：通过合理安排特定项目经费的使用，提高工作效率，确保工作按时完成，达到预期目标；2.优化资源配置：合理分配工作经费，优化资源配置，确每一笔资金都得到最大化的利用，提高工作绩效；3.财务控制：制定合理的工作经费使用计划，加强财务控制，确保资金使用合规合法，防止浪费和滥用；4.完成一批中央预算内投资项目和专项债投资项目申报，并力争取到位中央、省预算内资金和发行地方政府专项债；5.完成项目包装、储备，推进一批省市县重点项目建设，推进并衔接一批高质量指标，并取得各项指标排在全市前列的成绩；6.民生保障项目，完成为民办实事工程顺利推进，达到预期目标；7.生态优先、绿色发展取得进步，全县国民经济保持总体平稳、稳中有进、进中向好、高于预期的良好态势，确保各项目标任务较好完成；8.压实了责任，完成固定资产投资目标任务，制定了2025年全县固定资产投资、重大建设项目和向上争资计划，明确分解部门各股室工作年度任务，预计完成固定资产投资额70.35亿元，增长5.0%，预计全年实现GDP生产总值163.31亿元. 增长5.00%。</t>
  </si>
  <si>
    <t>产出指标</t>
  </si>
  <si>
    <t>数量指标</t>
  </si>
  <si>
    <t>单位自有资金保障人数</t>
  </si>
  <si>
    <t>=</t>
  </si>
  <si>
    <t>28</t>
  </si>
  <si>
    <t>人</t>
  </si>
  <si>
    <t>定量指标</t>
  </si>
  <si>
    <t>反映单位自有资金经费保障部门（单位）正常运转的在职人数情况。在职人数主要指办公、会议、培训、差旅、水费、电费以及委托业务费等等公用经费中服务保障的人数。</t>
  </si>
  <si>
    <t>公务用车数量</t>
  </si>
  <si>
    <t>辆</t>
  </si>
  <si>
    <t>反映公用经费保障部门（单位）正常运转的公务用车数量。公务用车包括编制内公务用车数量及年度新购置公务用车数量。</t>
  </si>
  <si>
    <t>质量指标</t>
  </si>
  <si>
    <t>保障部门机构正常运转</t>
  </si>
  <si>
    <t>正常运行</t>
  </si>
  <si>
    <t>定性指标</t>
  </si>
  <si>
    <t>反映保证单位部门机构正常运转的情况。</t>
  </si>
  <si>
    <t>成本指标</t>
  </si>
  <si>
    <t>经济成本指标</t>
  </si>
  <si>
    <t>&lt;=</t>
  </si>
  <si>
    <t>293.63</t>
  </si>
  <si>
    <t>万元</t>
  </si>
  <si>
    <t>反映项目工程支出控制在预算批复的范围内的项目比例。即100%。</t>
  </si>
  <si>
    <t>效益指标</t>
  </si>
  <si>
    <t>经济效益</t>
  </si>
  <si>
    <t>固定资产投资增长率</t>
  </si>
  <si>
    <t>&gt;=</t>
  </si>
  <si>
    <t>%</t>
  </si>
  <si>
    <t>反映报告期预计完成固定资产投资目标任务比例的情况。</t>
  </si>
  <si>
    <t>GDP目标增长率</t>
  </si>
  <si>
    <t>反映报告期全县预计完成GDP目标任务数的情况。</t>
  </si>
  <si>
    <t>可持续影响</t>
  </si>
  <si>
    <t>经济社会平稳运行</t>
  </si>
  <si>
    <t>运行平稳</t>
  </si>
  <si>
    <t>反映项目前期经费投入对促进产业（行业）发展的可持续性影响程度。</t>
  </si>
  <si>
    <t>满意度指标</t>
  </si>
  <si>
    <t>服务对象满意度</t>
  </si>
  <si>
    <t>乡镇（街道）和县直部门满意度</t>
  </si>
  <si>
    <t>90</t>
  </si>
  <si>
    <t>反映各乡镇（街道）和县直相关部门对发改局职能职责工作履职效能工作满意度的情况。</t>
  </si>
  <si>
    <t>社会公众满意度</t>
  </si>
  <si>
    <t>反映社会公众对发改局职能职责工作履职效能工作的满意度。反映调查受益公众对项目实施效果满意度的情况。
服务对象满意度=（对公众满意的人数/问卷调查人数）*100%。</t>
  </si>
  <si>
    <t>本单位代管退休人员杨玉洪于2023年1月3日病故，特发放一次性抚恤金237,608.00元，丧葬费1,200.00元，合计238,808.00元，符合享受抚恤待遇条件的优扶对象发放抚恤补助，及时足额发放抚恤补助，逐步提高优扶对象抚恤补足标准，社会化发放率达到100%，优扶对象抚恤补助标准按规定执行率100%，确保优扶对象满意度达到90%以上，通过抚恤补助发放确保优扶对象稳定，对维护社会和谐稳定安定团结的推动作用。</t>
  </si>
  <si>
    <t>死亡抚恤金发放人数</t>
  </si>
  <si>
    <t>反映部门（单位）实际发放职工死亡人员数量，主要是一次性抚恤金和丧葬费构成。</t>
  </si>
  <si>
    <t>补助对象认定准确率</t>
  </si>
  <si>
    <t>100</t>
  </si>
  <si>
    <t>反映单位部门准确认定补助对象范围。</t>
  </si>
  <si>
    <t>补助标准执行合规率</t>
  </si>
  <si>
    <t>反映单位部门按照相关文件·依据·执行补助标准。</t>
  </si>
  <si>
    <t>时效指标</t>
  </si>
  <si>
    <t>补助发放及时率</t>
  </si>
  <si>
    <t>反映单位部门及时发放死亡抚恤金的情况</t>
  </si>
  <si>
    <t>社会效益</t>
  </si>
  <si>
    <t>部门运转</t>
  </si>
  <si>
    <t>正常运转</t>
  </si>
  <si>
    <t>0</t>
  </si>
  <si>
    <t>反映部门（单位）运转情况。</t>
  </si>
  <si>
    <t>政策知晓率</t>
  </si>
  <si>
    <t>反映单位部门或补助对象对政策的政策知晓率。</t>
  </si>
  <si>
    <t>发放受益对象满意度</t>
  </si>
  <si>
    <t>反映获补助受益对象的满意度</t>
  </si>
  <si>
    <t>1.以高质量项目建设推动高质量发展，用重大项目建设落实新发展”理念，全力以赴推动投资和项目建设，全年预计完成固定资产投资额70.35亿元，增长5%，固定资产投资增幅和绝对数保持位列全市“保五争三”目标。2.重点项目投资增速加快，开工、建成项目保质保量,发挥固定资产投资的拉动效应功能，极大提升我县经济实力，取得了较好的经济效益和社会效益，实现重点项目建设对GDP生产总值的贡献率,全年预计实现GDP生产总值163.31亿元. 增长5%。3.通过推进重点项目建设实施，将进一步完善城乡基础设施配套功能，生态环境和社会治安秩序不断改善提高，促进社会和谐稳定，增强我县区域经济发展后劲，辐射带动人民群众实现产业结构优化升级，为加快乡村振兴步伐提供坚实的基础设施保障。</t>
  </si>
  <si>
    <t>按时完成重点前期工作目标</t>
  </si>
  <si>
    <t>反映按时完成年内确定开展重点项目前期工作目标。</t>
  </si>
  <si>
    <t>固定资产投资目标任务完成率</t>
  </si>
  <si>
    <t>反映报告期完成固定资产投资目标任务的比例。</t>
  </si>
  <si>
    <t>重点项目前期经费预算执行率</t>
  </si>
  <si>
    <t>60</t>
  </si>
  <si>
    <t>反映报告期完成重点项目前期经费资金预算到位的比例。</t>
  </si>
  <si>
    <t>按时实施时限</t>
  </si>
  <si>
    <t>12</t>
  </si>
  <si>
    <t>月</t>
  </si>
  <si>
    <t>反映报告期重点项目前期经费实施年限周期。</t>
  </si>
  <si>
    <t>2000</t>
  </si>
  <si>
    <t>反映县级财力安排投入至重点项目前期经费资金量。</t>
  </si>
  <si>
    <t>GDP目标任务完成率</t>
  </si>
  <si>
    <t>反映报告期全县完成GDP目标任务数。</t>
  </si>
  <si>
    <t>营造良好的投资营商环境</t>
  </si>
  <si>
    <t>良好</t>
  </si>
  <si>
    <t>反映通过项目实施改善区域内基础设施或生态环境后，吸引更多客商投资人增加投入，营造良好的营商环境的情况。</t>
  </si>
  <si>
    <t>影响程度高</t>
  </si>
  <si>
    <t>社会城乡居民（群众）满意度</t>
  </si>
  <si>
    <t>反映社会公众对发改局职能职责工作履行确认满意度。反映调查受益公众对项目实施效果满意度。
服务对象满意度=（对公众满意的人数/问卷调查人数）*100%</t>
  </si>
  <si>
    <t>各乡镇（街道）、县直部门满意度</t>
  </si>
  <si>
    <t>反映各乡镇（街道）和县直相关部门对发改局职能职责工作履行确认满意度。</t>
  </si>
  <si>
    <t>1.大中型水库移民后期扶持受益移民人口87户407人，项目资金400万元；2.利用项目资金组织实施项目扶持受益“美丽家园.移民新村”项目2个；3.项目实施改善移民安置区生产生活居住设施条件，提升移民群众生产生活质量，实现“搬得出、稳得着、可发展、能致富”目标；4.通过实施后期扶持政策，实现移民安置区经济社会可持续发展，保障库区移民基本生产生活稳定，消除化解库区和移民安置区突出问题和社会矛盾，确保库区移民社会和谐稳定，不出现或发生移民因后期扶持工作上访的问题或事件，实现“美丽家园.小康库区”平安和谐移民新村。</t>
  </si>
  <si>
    <t>后期扶持受益移民人口数</t>
  </si>
  <si>
    <t>407</t>
  </si>
  <si>
    <t>反映受益移民获得补助人员的数量情况。（反映项目设计受益人群或地区的实现情况。
受益人群覆盖率=（实际实现受益人群数/计划实现受益人群数）*100%）</t>
  </si>
  <si>
    <t>“美丽家园.移民新村”建设项目</t>
  </si>
  <si>
    <t>个</t>
  </si>
  <si>
    <t>反映库区移民生产开发及配套设施项目建设数量情况。</t>
  </si>
  <si>
    <t>项目按时开工率</t>
  </si>
  <si>
    <t>反映工程按计划开工情况。
项目按计划开工率=实际开工项目个数/按计划应开工项目个数×100%。</t>
  </si>
  <si>
    <t>项目按时完工率</t>
  </si>
  <si>
    <t>70</t>
  </si>
  <si>
    <t>反映工程按计划完工情况。
计划完工率=实际完成工程项目个数/按计划应完成项目个数。</t>
  </si>
  <si>
    <t>预算资金支付率</t>
  </si>
  <si>
    <t>反映财政部门下达预算单位预算资金执行完成情况。</t>
  </si>
  <si>
    <t>400</t>
  </si>
  <si>
    <t>生态效益</t>
  </si>
  <si>
    <t>助力建成“美丽家园.移移民村”个数</t>
  </si>
  <si>
    <t>反映通过项目组织实施建成“美丽家园.小康库区”移民库区新村情况。</t>
  </si>
  <si>
    <t>生态人居环境明显提高</t>
  </si>
  <si>
    <t>明显提高</t>
  </si>
  <si>
    <t>反映库区移民生产生活、人居环境、基础设施建设取得显着提高（提升）。</t>
  </si>
  <si>
    <t>受益移民对后期扶政策实施满意度</t>
  </si>
  <si>
    <t>反映受调查移民人群中对设施建设或设施运行的满意度情况。
受益人群覆盖率=（调查移民人群中对设施建设或设施运行的人数/问卷调查人数）*100%。</t>
  </si>
  <si>
    <t>库区移民交办的信访事项及时处理率</t>
  </si>
  <si>
    <t>反映库区移民交办的信访事项及时处理的情况。</t>
  </si>
  <si>
    <t>1.按照“横向到底、纵向到边”的电子政务外网总体建设规划，全面实现100%行政事业单位互联网规范接入和安全管控，提高电子政务外网有效使用率，实现政务公开、网上办事和政民互动水平显著提高，有效促进政府管理创新。2.新建电子政务外网县委党校会场，实现省市县乡四级视频会议系统衔接，有效提高政府的办公效率，节约降低公用经费行政成本和时间成本。3.通过集中采购的方式向三大运营商统一购买电子政务外网专线和单位互联网带宽，年节约降低行政成本100多万元。4.元江县数字政务建设运营，提高行政效率，便民服务，提高了群众的满意度。5.通过项目实施确保政服务中心网络安全运行，为各乡镇（街道）社区村委会、县直部门和国有企业等提供正常使用网络，数据信息安全提供保障，全年无网络安全事故发生。</t>
  </si>
  <si>
    <t>网络安全运行数量</t>
  </si>
  <si>
    <t>项</t>
  </si>
  <si>
    <t>反映网络安全运营服务的情况。</t>
  </si>
  <si>
    <t>安全性</t>
  </si>
  <si>
    <t>反映网络系统防御性能力和信息安全防止安全漏洞和攻击的情况。</t>
  </si>
  <si>
    <t>预算资金执行率</t>
  </si>
  <si>
    <t>反映县财政部门下达预算单位批复预算资金执行完成的情况。</t>
  </si>
  <si>
    <t>61</t>
  </si>
  <si>
    <t>保障部门正常运行</t>
  </si>
  <si>
    <t>确保网络运行正常运转</t>
  </si>
  <si>
    <t>反映保证省市县乡村组5级网络安全协同目标的情况。</t>
  </si>
  <si>
    <t>系统正常使用年限</t>
  </si>
  <si>
    <t>1.00</t>
  </si>
  <si>
    <t>年</t>
  </si>
  <si>
    <t>反映网络信息数据传递使用时限的情况。</t>
  </si>
  <si>
    <t>受益乡镇（街道）社区村委会、县直部门和国有企业满意</t>
  </si>
  <si>
    <t>反映服务对象对网络系统设备运行的满意情况。
受益乡镇（街道）、县直部门人员满意度=（对系统设备满意的人数/问卷调查人数）*100%。</t>
  </si>
  <si>
    <t>预算06表</t>
  </si>
  <si>
    <t>2025年部门政府性基金预算支出预算表</t>
  </si>
  <si>
    <t>政府性基金预算支出</t>
  </si>
  <si>
    <t>备注：元江哈尼族彝族傣族自治县发展和改革局无2025年部门政府性基金预算支出预算，故2025年部门政府性基金预算支出预算表无数据。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</si>
  <si>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</si>
  <si>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</si>
  <si>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</si>
  <si>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</si>
  <si>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</si>
  <si>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</si>
  <si>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</si>
  <si>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</si>
  <si>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</si>
  <si>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</si>
  <si>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</si>
  <si>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</si>
  <si>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办公复印纸</t>
  </si>
  <si>
    <t>箱</t>
  </si>
  <si>
    <t>车辆保险</t>
  </si>
  <si>
    <t>车辆维修和保养</t>
  </si>
  <si>
    <t>车辆加油和添加燃料</t>
  </si>
  <si>
    <t>升</t>
  </si>
  <si>
    <t>预算08表</t>
  </si>
  <si>
    <t>2025年部门政府购买服务预算表</t>
  </si>
  <si>
    <t>政府购买服务项目</t>
  </si>
  <si>
    <t>政府购买服务目录</t>
  </si>
  <si>
    <t>政府购买服务指导性目录代码</t>
  </si>
  <si>
    <t>备注：元江哈尼族彝族傣族自治县发展和改革局无2025年部门政府购买服务预算支出预算，故2025年部门政府购买服务预算支出预算表无数据。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</si>
  <si>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</si>
  <si>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</si>
  <si>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</si>
  <si>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</si>
  <si>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</si>
  <si>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</si>
  <si>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</si>
  <si>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</si>
  <si>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</si>
  <si>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</si>
  <si>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</si>
  <si>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</si>
  <si>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</si>
  <si>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</si>
  <si>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</si>
  <si>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</si>
  <si>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14</t>
  </si>
  <si>
    <t>备注：元江哈尼族彝族傣族自治县发展和改革局无2025年对下转移支付预算支出预算，故2025年对下转移支付预算支出预算表无数据。</t>
  </si>
  <si>
    <t>预算09-2表</t>
  </si>
  <si>
    <t>2025年对下转移支付绩效目标表</t>
  </si>
  <si>
    <t>备注：元江哈尼族彝族傣族自治县发展和改革局无2025年对下转移支付绩效目标预算支出预算，故2025年对下转移支付绩效目标表支出无数据。</t>
  </si>
  <si>
    <t>预算10表</t>
  </si>
  <si>
    <t>2025年新增资产配置表</t>
  </si>
  <si>
    <t>资产类别</t>
  </si>
  <si>
    <t>资产分类代码.名称</t>
  </si>
  <si>
    <t>资产名称</t>
  </si>
  <si>
    <t>财政部门批复数（元）</t>
  </si>
  <si>
    <t>单价</t>
  </si>
  <si>
    <t>金额</t>
  </si>
  <si>
    <t>备注：元江哈尼族彝族傣族自治县发展和改革局无2025年新增资产配置预算支出预算，故2025年新增资产配置预算支出预算表无数据。</t>
  </si>
  <si>
    <t>预算11表</t>
  </si>
  <si>
    <t>2025年上级补助项目支出预算表</t>
  </si>
  <si>
    <t>上级补助</t>
  </si>
  <si>
    <t>备注：元江哈尼族彝族傣族自治县发展和改革局无2025年上级补助项目支出预算，故无2025年上级补助项目支出预算表无数据。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</si>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</sst>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 numFmtId="180" formatCode="hh:mm:ss"/>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sz val="8"/>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6" fontId="2"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2" fillId="0" borderId="1">
      <alignment horizontal="right" vertical="center"/>
    </xf>
    <xf numFmtId="0" fontId="22" fillId="0" borderId="0" applyNumberFormat="0" applyFill="0" applyBorder="0" applyAlignment="0" applyProtection="0">
      <alignment vertical="center"/>
    </xf>
    <xf numFmtId="0" fontId="16" fillId="7" borderId="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0" fillId="9" borderId="0" applyNumberFormat="0" applyBorder="0" applyAlignment="0" applyProtection="0">
      <alignment vertical="center"/>
    </xf>
    <xf numFmtId="0" fontId="23" fillId="0" borderId="10" applyNumberFormat="0" applyFill="0" applyAlignment="0" applyProtection="0">
      <alignment vertical="center"/>
    </xf>
    <xf numFmtId="0" fontId="20"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1" fillId="12" borderId="1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2"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7" fontId="2" fillId="0" borderId="1">
      <alignment horizontal="right" vertical="center"/>
    </xf>
    <xf numFmtId="49" fontId="2" fillId="0" borderId="1">
      <alignment horizontal="left" vertical="center" wrapText="1"/>
    </xf>
    <xf numFmtId="177" fontId="2" fillId="0" borderId="1">
      <alignment horizontal="right" vertical="center"/>
    </xf>
    <xf numFmtId="180" fontId="2" fillId="0" borderId="1">
      <alignment horizontal="right" vertical="center"/>
    </xf>
    <xf numFmtId="179" fontId="2" fillId="0" borderId="1">
      <alignment horizontal="right" vertical="center"/>
    </xf>
  </cellStyleXfs>
  <cellXfs count="8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7"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7"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9" fontId="2" fillId="0" borderId="1" xfId="56" applyNumberFormat="1" applyFont="1" applyBorder="1" applyAlignment="1">
      <alignment horizontal="center" vertical="center" wrapText="1"/>
    </xf>
    <xf numFmtId="177" fontId="2" fillId="0" borderId="1" xfId="0" applyNumberFormat="1" applyFont="1" applyBorder="1" applyAlignment="1">
      <alignment horizontal="right" vertical="center" wrapText="1"/>
    </xf>
    <xf numFmtId="179"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7" fontId="2" fillId="0" borderId="1" xfId="53" applyNumberFormat="1" applyFont="1" applyBorder="1" applyAlignment="1">
      <alignment horizontal="right" vertical="center" wrapText="1"/>
    </xf>
    <xf numFmtId="177" fontId="2"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79"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xf>
    <xf numFmtId="49" fontId="6" fillId="0" borderId="2" xfId="53" applyNumberFormat="1" applyFont="1" applyBorder="1" applyAlignment="1">
      <alignment horizontal="center" vertical="center" wrapText="1"/>
    </xf>
    <xf numFmtId="179" fontId="2" fillId="0" borderId="2" xfId="56" applyNumberFormat="1" applyFont="1" applyBorder="1" applyAlignment="1">
      <alignment horizontal="center" vertical="center" wrapText="1"/>
    </xf>
    <xf numFmtId="0" fontId="0" fillId="0" borderId="2" xfId="0" applyFont="1" applyBorder="1">
      <alignment vertical="top"/>
    </xf>
    <xf numFmtId="49" fontId="2" fillId="0" borderId="2" xfId="53" applyNumberFormat="1" applyFont="1" applyBorder="1">
      <alignment horizontal="left" vertical="center" wrapText="1"/>
    </xf>
    <xf numFmtId="177" fontId="2" fillId="0" borderId="2" xfId="53" applyNumberFormat="1" applyFont="1" applyBorder="1" applyAlignment="1">
      <alignment horizontal="right" vertical="center" wrapText="1"/>
    </xf>
    <xf numFmtId="49" fontId="2" fillId="0" borderId="2" xfId="53" applyNumberFormat="1" applyFont="1" applyBorder="1" applyAlignment="1">
      <alignment horizontal="left" vertical="center" wrapText="1" indent="1"/>
    </xf>
    <xf numFmtId="49" fontId="2" fillId="0" borderId="2" xfId="53" applyNumberFormat="1" applyFont="1" applyBorder="1" applyAlignment="1">
      <alignment horizontal="center" vertical="center" wrapText="1"/>
    </xf>
    <xf numFmtId="177" fontId="2" fillId="0" borderId="2" xfId="0" applyNumberFormat="1" applyFont="1" applyBorder="1" applyAlignment="1">
      <alignment horizontal="left" vertical="center" wrapText="1"/>
    </xf>
    <xf numFmtId="177" fontId="2" fillId="0" borderId="2" xfId="53" applyNumberFormat="1" applyFont="1" applyBorder="1">
      <alignment horizontal="left" vertical="center" wrapText="1"/>
    </xf>
    <xf numFmtId="177" fontId="2" fillId="0" borderId="2" xfId="53" applyNumberFormat="1" applyFont="1" applyBorder="1" applyAlignment="1">
      <alignment horizontal="center" vertical="center" wrapText="1"/>
    </xf>
    <xf numFmtId="177" fontId="2" fillId="0" borderId="2" xfId="53" applyNumberFormat="1" applyFont="1" applyBorder="1" applyAlignment="1">
      <alignment horizontal="left" vertical="center" wrapText="1"/>
    </xf>
    <xf numFmtId="49" fontId="2" fillId="0" borderId="1" xfId="53" applyNumberFormat="1" applyFont="1" applyBorder="1" applyAlignment="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4" xfId="0" applyFont="1" applyBorder="1" applyAlignment="1">
      <alignment horizontal="left" vertical="center"/>
    </xf>
    <xf numFmtId="0" fontId="10" fillId="0" borderId="4" xfId="0" applyFont="1" applyBorder="1" applyAlignment="1">
      <alignment horizontal="center" vertical="center"/>
    </xf>
    <xf numFmtId="177" fontId="10" fillId="0" borderId="1" xfId="0" applyNumberFormat="1" applyFont="1" applyBorder="1" applyAlignment="1">
      <alignment horizontal="right" vertical="center"/>
    </xf>
    <xf numFmtId="0" fontId="10" fillId="0" borderId="1" xfId="0" applyFont="1" applyBorder="1" applyAlignment="1">
      <alignment horizontal="center" vertical="center"/>
    </xf>
    <xf numFmtId="177" fontId="14" fillId="0" borderId="1" xfId="54" applyNumberFormat="1" applyFont="1" applyBorder="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 xfId="0" applyFont="1" applyBorder="1" applyAlignment="1">
      <alignment horizontal="center" vertical="center"/>
    </xf>
    <xf numFmtId="0" fontId="15" fillId="0" borderId="5" xfId="0" applyFont="1" applyBorder="1" applyAlignment="1">
      <alignment horizontal="center" vertical="center" wrapText="1"/>
    </xf>
    <xf numFmtId="0" fontId="6" fillId="0" borderId="6" xfId="0" applyFont="1" applyBorder="1" applyAlignment="1">
      <alignment horizontal="center" vertical="center"/>
    </xf>
    <xf numFmtId="0" fontId="15" fillId="0" borderId="6"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opLeftCell="A5" workbookViewId="0">
      <selection activeCell="B16" sqref="B16"/>
    </sheetView>
  </sheetViews>
  <sheetFormatPr defaultColWidth="8.85" defaultRowHeight="15" customHeight="1" outlineLevelCol="3"/>
  <cols>
    <col min="1" max="1" width="33.875" customWidth="1"/>
    <col min="2" max="2" width="32.875" customWidth="1"/>
    <col min="3" max="3" width="34.625" customWidth="1"/>
    <col min="4" max="4" width="32.75"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"单位名称："&amp;"元江哈尼族彝族傣族自治县发展和改革局"</f>
        <v>单位名称：元江哈尼族彝族傣族自治县发展和改革局</v>
      </c>
      <c r="B3" s="4"/>
      <c r="C3" s="72"/>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30497354.54</v>
      </c>
      <c r="C7" s="14" t="str">
        <f>"一"&amp;"、"&amp;"一般公共服务支出"</f>
        <v>一、一般公共服务支出</v>
      </c>
      <c r="D7" s="16">
        <v>5014503.89</v>
      </c>
    </row>
    <row r="8" ht="22.5" customHeight="1" spans="1:4">
      <c r="A8" s="14" t="s">
        <v>9</v>
      </c>
      <c r="B8" s="16"/>
      <c r="C8" s="14" t="str">
        <f>"二"&amp;"、"&amp;"科学技术支出"</f>
        <v>二、科学技术支出</v>
      </c>
      <c r="D8" s="16">
        <v>22868154.69</v>
      </c>
    </row>
    <row r="9" ht="22.5" customHeight="1" spans="1:4">
      <c r="A9" s="14" t="s">
        <v>10</v>
      </c>
      <c r="B9" s="16"/>
      <c r="C9" s="14" t="str">
        <f>"三"&amp;"、"&amp;"社会保障和就业支出"</f>
        <v>三、社会保障和就业支出</v>
      </c>
      <c r="D9" s="16">
        <v>851344.64</v>
      </c>
    </row>
    <row r="10" ht="22.5" customHeight="1" spans="1:4">
      <c r="A10" s="14" t="s">
        <v>11</v>
      </c>
      <c r="B10" s="16"/>
      <c r="C10" s="14" t="str">
        <f>"四"&amp;"、"&amp;"卫生健康支出"</f>
        <v>四、卫生健康支出</v>
      </c>
      <c r="D10" s="16">
        <v>287793.15</v>
      </c>
    </row>
    <row r="11" ht="22.5" customHeight="1" spans="1:4">
      <c r="A11" s="14" t="s">
        <v>12</v>
      </c>
      <c r="B11" s="16">
        <v>2947453.83</v>
      </c>
      <c r="C11" s="14" t="str">
        <f>"五"&amp;"、"&amp;"农林水支出"</f>
        <v>五、农林水支出</v>
      </c>
      <c r="D11" s="16">
        <v>4000000</v>
      </c>
    </row>
    <row r="12" ht="22.5" customHeight="1" spans="1:4">
      <c r="A12" s="14" t="s">
        <v>13</v>
      </c>
      <c r="B12" s="16"/>
      <c r="C12" s="14" t="str">
        <f>"六"&amp;"、"&amp;"住房保障支出"</f>
        <v>六、住房保障支出</v>
      </c>
      <c r="D12" s="16">
        <v>423012</v>
      </c>
    </row>
    <row r="13" ht="22.5" customHeight="1" spans="1:4">
      <c r="A13" s="14" t="s">
        <v>14</v>
      </c>
      <c r="B13" s="16"/>
      <c r="C13" s="14"/>
      <c r="D13" s="16"/>
    </row>
    <row r="14" ht="22.5" customHeight="1" spans="1:4">
      <c r="A14" s="14" t="s">
        <v>15</v>
      </c>
      <c r="B14" s="16">
        <v>2868154.69</v>
      </c>
      <c r="C14" s="14"/>
      <c r="D14" s="16"/>
    </row>
    <row r="15" ht="22.5" customHeight="1" spans="1:4">
      <c r="A15" s="73" t="s">
        <v>16</v>
      </c>
      <c r="B15" s="16"/>
      <c r="C15" s="76"/>
      <c r="D15" s="16"/>
    </row>
    <row r="16" ht="22.5" customHeight="1" spans="1:4">
      <c r="A16" s="73" t="s">
        <v>17</v>
      </c>
      <c r="B16" s="16">
        <v>79299.14</v>
      </c>
      <c r="C16" s="76"/>
      <c r="D16" s="16"/>
    </row>
    <row r="17" ht="22.5" customHeight="1" spans="1:4">
      <c r="A17" s="73"/>
      <c r="B17" s="16"/>
      <c r="C17" s="76"/>
      <c r="D17" s="16"/>
    </row>
    <row r="18" ht="22.5" customHeight="1" spans="1:4">
      <c r="A18" s="74" t="s">
        <v>18</v>
      </c>
      <c r="B18" s="75">
        <v>33444808.37</v>
      </c>
      <c r="C18" s="76" t="s">
        <v>19</v>
      </c>
      <c r="D18" s="75">
        <v>33444808.37</v>
      </c>
    </row>
    <row r="19" ht="22.5" customHeight="1" spans="1:4">
      <c r="A19" s="84" t="s">
        <v>20</v>
      </c>
      <c r="B19" s="16"/>
      <c r="C19" s="85" t="s">
        <v>21</v>
      </c>
      <c r="D19" s="45"/>
    </row>
    <row r="20" ht="22.5" customHeight="1" spans="1:4">
      <c r="A20" s="73" t="s">
        <v>22</v>
      </c>
      <c r="B20" s="75"/>
      <c r="C20" s="73" t="s">
        <v>22</v>
      </c>
      <c r="D20" s="75"/>
    </row>
    <row r="21" ht="22.5" customHeight="1" spans="1:4">
      <c r="A21" s="73" t="s">
        <v>23</v>
      </c>
      <c r="B21" s="75"/>
      <c r="C21" s="73" t="s">
        <v>23</v>
      </c>
      <c r="D21" s="75"/>
    </row>
    <row r="22" ht="22.5" customHeight="1" spans="1:4">
      <c r="A22" s="74" t="s">
        <v>24</v>
      </c>
      <c r="B22" s="75">
        <v>33444808.37</v>
      </c>
      <c r="C22" s="76" t="s">
        <v>25</v>
      </c>
      <c r="D22" s="75">
        <v>33444808.37</v>
      </c>
    </row>
  </sheetData>
  <mergeCells count="8">
    <mergeCell ref="A2:D2"/>
    <mergeCell ref="A3:B3"/>
    <mergeCell ref="A4:B4"/>
    <mergeCell ref="C4:D4"/>
    <mergeCell ref="A5:A6"/>
    <mergeCell ref="B5:B6"/>
    <mergeCell ref="C5:C6"/>
    <mergeCell ref="D5:D6"/>
  </mergeCells>
  <pageMargins left="0.393055555555556" right="0" top="0.802777777777778" bottom="0.409027777777778"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I16" sqref="I16"/>
    </sheetView>
  </sheetViews>
  <sheetFormatPr defaultColWidth="8.85" defaultRowHeight="15" customHeight="1"/>
  <cols>
    <col min="1" max="1" width="7.75" customWidth="1"/>
    <col min="2" max="2" width="16.5" customWidth="1"/>
    <col min="3" max="3" width="11.375" customWidth="1"/>
    <col min="4" max="4" width="10.75" customWidth="1"/>
    <col min="5" max="5" width="11.25" customWidth="1"/>
    <col min="6" max="6" width="5.125" customWidth="1"/>
    <col min="7" max="7" width="4.375" customWidth="1"/>
    <col min="8" max="8" width="4.5" customWidth="1"/>
    <col min="9" max="9" width="9.875" customWidth="1"/>
    <col min="10" max="10" width="3.75" customWidth="1"/>
    <col min="11" max="11" width="4.625" customWidth="1"/>
    <col min="12" max="12" width="10.125" customWidth="1"/>
    <col min="13" max="13" width="5.875" customWidth="1"/>
    <col min="14" max="14" width="8.125" customWidth="1"/>
    <col min="15" max="15" width="4.125" customWidth="1"/>
    <col min="16" max="16" width="4.75" customWidth="1"/>
    <col min="17" max="17" width="4.125" customWidth="1"/>
    <col min="18" max="18" width="5.25" customWidth="1"/>
    <col min="19" max="19" width="5.375"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"单位名称："&amp;"元江哈尼族彝族傣族自治县发展和改革局"</f>
        <v>单位名称：元江哈尼族彝族傣族自治县发展和改革局</v>
      </c>
      <c r="B3" s="4"/>
      <c r="C3" s="4"/>
      <c r="D3" s="4"/>
      <c r="E3" s="59"/>
      <c r="F3" s="59"/>
      <c r="G3" s="59"/>
      <c r="H3" s="59"/>
      <c r="I3" s="5"/>
      <c r="J3" s="5"/>
      <c r="K3" s="5"/>
      <c r="L3" s="5"/>
      <c r="M3" s="5"/>
      <c r="N3" s="5"/>
      <c r="O3" s="5"/>
      <c r="P3" s="5"/>
      <c r="Q3" s="5"/>
      <c r="R3" s="5"/>
      <c r="S3" s="5" t="s">
        <v>28</v>
      </c>
    </row>
    <row r="4" ht="18.75" customHeight="1" spans="1:19">
      <c r="A4" s="12" t="s">
        <v>29</v>
      </c>
      <c r="B4" s="78" t="s">
        <v>30</v>
      </c>
      <c r="C4" s="78" t="s">
        <v>31</v>
      </c>
      <c r="D4" s="78" t="s">
        <v>32</v>
      </c>
      <c r="E4" s="78"/>
      <c r="F4" s="78"/>
      <c r="G4" s="78"/>
      <c r="H4" s="78"/>
      <c r="I4" s="78"/>
      <c r="J4" s="81"/>
      <c r="K4" s="81"/>
      <c r="L4" s="81"/>
      <c r="M4" s="81"/>
      <c r="N4" s="81"/>
      <c r="O4" s="78" t="s">
        <v>20</v>
      </c>
      <c r="P4" s="78"/>
      <c r="Q4" s="78"/>
      <c r="R4" s="78"/>
      <c r="S4" s="78"/>
    </row>
    <row r="5" ht="18.75" customHeight="1" spans="1:19">
      <c r="A5" s="12"/>
      <c r="B5" s="78"/>
      <c r="C5" s="78"/>
      <c r="D5" s="79" t="s">
        <v>33</v>
      </c>
      <c r="E5" s="79" t="s">
        <v>34</v>
      </c>
      <c r="F5" s="79" t="s">
        <v>35</v>
      </c>
      <c r="G5" s="79" t="s">
        <v>36</v>
      </c>
      <c r="H5" s="79" t="s">
        <v>37</v>
      </c>
      <c r="I5" s="82" t="s">
        <v>38</v>
      </c>
      <c r="J5" s="83"/>
      <c r="K5" s="83"/>
      <c r="L5" s="83"/>
      <c r="M5" s="83"/>
      <c r="N5" s="83"/>
      <c r="O5" s="82" t="s">
        <v>33</v>
      </c>
      <c r="P5" s="79" t="s">
        <v>34</v>
      </c>
      <c r="Q5" s="79" t="s">
        <v>35</v>
      </c>
      <c r="R5" s="79" t="s">
        <v>36</v>
      </c>
      <c r="S5" s="79" t="s">
        <v>39</v>
      </c>
    </row>
    <row r="6" ht="78" customHeight="1" spans="1:19">
      <c r="A6" s="12"/>
      <c r="B6" s="78"/>
      <c r="C6" s="78"/>
      <c r="D6" s="79"/>
      <c r="E6" s="79"/>
      <c r="F6" s="79"/>
      <c r="G6" s="79"/>
      <c r="H6" s="79"/>
      <c r="I6" s="82" t="s">
        <v>33</v>
      </c>
      <c r="J6" s="79" t="s">
        <v>40</v>
      </c>
      <c r="K6" s="79" t="s">
        <v>41</v>
      </c>
      <c r="L6" s="79" t="s">
        <v>42</v>
      </c>
      <c r="M6" s="79" t="s">
        <v>43</v>
      </c>
      <c r="N6" s="82" t="s">
        <v>44</v>
      </c>
      <c r="O6" s="82"/>
      <c r="P6" s="79"/>
      <c r="Q6" s="79"/>
      <c r="R6" s="79"/>
      <c r="S6" s="79"/>
    </row>
    <row r="7" ht="25" customHeight="1" spans="1:19">
      <c r="A7" s="80" t="s">
        <v>45</v>
      </c>
      <c r="B7" s="13" t="s">
        <v>46</v>
      </c>
      <c r="C7" s="13" t="s">
        <v>47</v>
      </c>
      <c r="D7" s="13" t="s">
        <v>48</v>
      </c>
      <c r="E7" s="80" t="s">
        <v>49</v>
      </c>
      <c r="F7" s="13" t="s">
        <v>50</v>
      </c>
      <c r="G7" s="13" t="s">
        <v>51</v>
      </c>
      <c r="H7" s="80" t="s">
        <v>52</v>
      </c>
      <c r="I7" s="13" t="s">
        <v>53</v>
      </c>
      <c r="J7" s="13">
        <v>10</v>
      </c>
      <c r="K7" s="13">
        <v>11</v>
      </c>
      <c r="L7" s="13">
        <v>12</v>
      </c>
      <c r="M7" s="13">
        <v>13</v>
      </c>
      <c r="N7" s="13">
        <v>14</v>
      </c>
      <c r="O7" s="13">
        <v>15</v>
      </c>
      <c r="P7" s="13">
        <v>16</v>
      </c>
      <c r="Q7" s="13">
        <v>17</v>
      </c>
      <c r="R7" s="13">
        <v>18</v>
      </c>
      <c r="S7" s="13">
        <v>19</v>
      </c>
    </row>
    <row r="8" ht="25" customHeight="1" spans="1:19">
      <c r="A8" s="15" t="s">
        <v>54</v>
      </c>
      <c r="B8" s="15" t="s">
        <v>55</v>
      </c>
      <c r="C8" s="77">
        <v>33444808.37</v>
      </c>
      <c r="D8" s="77">
        <v>30497354.54</v>
      </c>
      <c r="E8" s="77">
        <v>30497354.54</v>
      </c>
      <c r="F8" s="16"/>
      <c r="G8" s="16"/>
      <c r="H8" s="16"/>
      <c r="I8" s="77">
        <v>2947453.83</v>
      </c>
      <c r="J8" s="16"/>
      <c r="K8" s="16"/>
      <c r="L8" s="16">
        <v>2868154.69</v>
      </c>
      <c r="M8" s="16"/>
      <c r="N8" s="16">
        <v>79299.14</v>
      </c>
      <c r="O8" s="16"/>
      <c r="P8" s="16"/>
      <c r="Q8" s="16"/>
      <c r="R8" s="16"/>
      <c r="S8" s="16"/>
    </row>
    <row r="9" ht="25" customHeight="1" spans="1:19">
      <c r="A9" s="70" t="s">
        <v>56</v>
      </c>
      <c r="B9" s="70" t="s">
        <v>55</v>
      </c>
      <c r="C9" s="77">
        <v>33444808.37</v>
      </c>
      <c r="D9" s="77">
        <v>30497354.54</v>
      </c>
      <c r="E9" s="77">
        <v>30497354.54</v>
      </c>
      <c r="F9" s="16"/>
      <c r="G9" s="16"/>
      <c r="H9" s="16"/>
      <c r="I9" s="77">
        <v>2947453.83</v>
      </c>
      <c r="J9" s="16"/>
      <c r="K9" s="16"/>
      <c r="L9" s="16">
        <v>2868154.69</v>
      </c>
      <c r="M9" s="16"/>
      <c r="N9" s="16">
        <v>79299.14</v>
      </c>
      <c r="O9" s="22"/>
      <c r="P9" s="22"/>
      <c r="Q9" s="22"/>
      <c r="R9" s="22"/>
      <c r="S9" s="22"/>
    </row>
    <row r="10" ht="25" customHeight="1" spans="1:19">
      <c r="A10" s="44" t="s">
        <v>31</v>
      </c>
      <c r="B10" s="44"/>
      <c r="C10" s="77">
        <v>33444808.37</v>
      </c>
      <c r="D10" s="77">
        <v>30497354.54</v>
      </c>
      <c r="E10" s="77">
        <v>30497354.54</v>
      </c>
      <c r="F10" s="16"/>
      <c r="G10" s="16"/>
      <c r="H10" s="16"/>
      <c r="I10" s="77">
        <v>2947453.83</v>
      </c>
      <c r="J10" s="16"/>
      <c r="K10" s="16"/>
      <c r="L10" s="16">
        <v>2868154.69</v>
      </c>
      <c r="M10" s="16"/>
      <c r="N10" s="16">
        <v>79299.14</v>
      </c>
      <c r="O10" s="16"/>
      <c r="P10" s="16"/>
      <c r="Q10" s="16"/>
      <c r="R10" s="16"/>
      <c r="S10" s="1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 right="0" top="1" bottom="0.60625" header="0.5" footer="0.5"/>
  <pageSetup paperSize="1"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topLeftCell="A7" workbookViewId="0">
      <selection activeCell="J34" sqref="J34"/>
    </sheetView>
  </sheetViews>
  <sheetFormatPr defaultColWidth="8.85" defaultRowHeight="15" customHeight="1"/>
  <cols>
    <col min="1" max="1" width="11.125" customWidth="1"/>
    <col min="2" max="2" width="18.75" customWidth="1"/>
    <col min="3" max="4" width="12.125" customWidth="1"/>
    <col min="5" max="5" width="10.625" customWidth="1"/>
    <col min="6" max="6" width="11.25" customWidth="1"/>
    <col min="7" max="8" width="5.75" customWidth="1"/>
    <col min="9" max="9" width="5.5" customWidth="1"/>
    <col min="10" max="10" width="10" customWidth="1"/>
    <col min="11" max="11" width="4.25" customWidth="1"/>
    <col min="12" max="12" width="6.5" customWidth="1"/>
    <col min="13" max="13" width="9.75" customWidth="1"/>
    <col min="14" max="14" width="6.25" customWidth="1"/>
    <col min="15" max="15" width="7.625"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8"/>
      <c r="L2" s="58"/>
      <c r="M2" s="58"/>
      <c r="N2" s="58"/>
      <c r="O2" s="58"/>
    </row>
    <row r="3" ht="18.75" customHeight="1" spans="1:15">
      <c r="A3" s="41" t="str">
        <f>"单位名称："&amp;"元江哈尼族彝族傣族自治县发展和改革局"</f>
        <v>单位名称：元江哈尼族彝族傣族自治县发展和改革局</v>
      </c>
      <c r="B3" s="41"/>
      <c r="C3" s="41"/>
      <c r="D3" s="41"/>
      <c r="E3" s="41"/>
      <c r="F3" s="41"/>
      <c r="G3" s="41"/>
      <c r="H3" s="41"/>
      <c r="I3" s="41"/>
      <c r="J3" s="2"/>
      <c r="K3" s="2"/>
      <c r="L3" s="2"/>
      <c r="M3" s="2"/>
      <c r="N3" s="2"/>
      <c r="O3" s="2" t="s">
        <v>28</v>
      </c>
    </row>
    <row r="4" ht="18.75" customHeight="1" spans="1:15">
      <c r="A4" s="12" t="s">
        <v>59</v>
      </c>
      <c r="B4" s="12" t="s">
        <v>60</v>
      </c>
      <c r="C4" s="28" t="s">
        <v>31</v>
      </c>
      <c r="D4" s="28" t="s">
        <v>34</v>
      </c>
      <c r="E4" s="28"/>
      <c r="F4" s="28"/>
      <c r="G4" s="12" t="s">
        <v>35</v>
      </c>
      <c r="H4" s="12" t="s">
        <v>36</v>
      </c>
      <c r="I4" s="12" t="s">
        <v>61</v>
      </c>
      <c r="J4" s="28" t="s">
        <v>62</v>
      </c>
      <c r="K4" s="28"/>
      <c r="L4" s="28"/>
      <c r="M4" s="28"/>
      <c r="N4" s="28"/>
      <c r="O4" s="28"/>
    </row>
    <row r="5" ht="63" customHeight="1" spans="1:15">
      <c r="A5" s="12"/>
      <c r="B5" s="12"/>
      <c r="C5" s="28"/>
      <c r="D5" s="28" t="s">
        <v>33</v>
      </c>
      <c r="E5" s="28" t="s">
        <v>63</v>
      </c>
      <c r="F5" s="28" t="s">
        <v>64</v>
      </c>
      <c r="G5" s="12"/>
      <c r="H5" s="12"/>
      <c r="I5" s="12"/>
      <c r="J5" s="28" t="s">
        <v>33</v>
      </c>
      <c r="K5" s="12" t="s">
        <v>65</v>
      </c>
      <c r="L5" s="68" t="s">
        <v>66</v>
      </c>
      <c r="M5" s="68" t="s">
        <v>67</v>
      </c>
      <c r="N5" s="68" t="s">
        <v>68</v>
      </c>
      <c r="O5" s="13" t="s">
        <v>69</v>
      </c>
    </row>
    <row r="6" ht="18.75" customHeight="1" spans="1:15">
      <c r="A6" s="13" t="s">
        <v>45</v>
      </c>
      <c r="B6" s="13" t="s">
        <v>46</v>
      </c>
      <c r="C6" s="13" t="s">
        <v>47</v>
      </c>
      <c r="D6" s="13" t="s">
        <v>48</v>
      </c>
      <c r="E6" s="13" t="s">
        <v>49</v>
      </c>
      <c r="F6" s="13" t="s">
        <v>50</v>
      </c>
      <c r="G6" s="13" t="s">
        <v>51</v>
      </c>
      <c r="H6" s="13" t="s">
        <v>52</v>
      </c>
      <c r="I6" s="13" t="s">
        <v>53</v>
      </c>
      <c r="J6" s="13" t="s">
        <v>70</v>
      </c>
      <c r="K6" s="13">
        <v>11</v>
      </c>
      <c r="L6" s="13">
        <v>12</v>
      </c>
      <c r="M6" s="13">
        <v>13</v>
      </c>
      <c r="N6" s="13">
        <v>14</v>
      </c>
      <c r="O6" s="13">
        <v>15</v>
      </c>
    </row>
    <row r="7" ht="20.25" customHeight="1" spans="1:15">
      <c r="A7" s="15" t="s">
        <v>71</v>
      </c>
      <c r="B7" s="15" t="s">
        <v>72</v>
      </c>
      <c r="C7" s="16">
        <v>5014503.89</v>
      </c>
      <c r="D7" s="16">
        <v>4935204.75</v>
      </c>
      <c r="E7" s="16">
        <v>4325204.75</v>
      </c>
      <c r="F7" s="16">
        <v>610000</v>
      </c>
      <c r="G7" s="16"/>
      <c r="H7" s="16"/>
      <c r="I7" s="16"/>
      <c r="J7" s="16">
        <v>79299.14</v>
      </c>
      <c r="K7" s="16"/>
      <c r="L7" s="16"/>
      <c r="M7" s="16"/>
      <c r="N7" s="16"/>
      <c r="O7" s="16">
        <v>79299.14</v>
      </c>
    </row>
    <row r="8" ht="20.25" customHeight="1" spans="1:15">
      <c r="A8" s="70" t="s">
        <v>73</v>
      </c>
      <c r="B8" s="70" t="s">
        <v>74</v>
      </c>
      <c r="C8" s="16">
        <v>5014503.89</v>
      </c>
      <c r="D8" s="16">
        <v>4935204.75</v>
      </c>
      <c r="E8" s="16">
        <v>4325204.75</v>
      </c>
      <c r="F8" s="16">
        <v>610000</v>
      </c>
      <c r="G8" s="16"/>
      <c r="H8" s="16"/>
      <c r="I8" s="16"/>
      <c r="J8" s="16">
        <v>79299.14</v>
      </c>
      <c r="K8" s="16"/>
      <c r="L8" s="16"/>
      <c r="M8" s="16"/>
      <c r="N8" s="16"/>
      <c r="O8" s="16">
        <v>79299.14</v>
      </c>
    </row>
    <row r="9" ht="20.25" customHeight="1" spans="1:15">
      <c r="A9" s="71" t="s">
        <v>75</v>
      </c>
      <c r="B9" s="71" t="s">
        <v>76</v>
      </c>
      <c r="C9" s="16">
        <v>3338194.25</v>
      </c>
      <c r="D9" s="16">
        <v>3327020.53</v>
      </c>
      <c r="E9" s="16">
        <v>3327020.53</v>
      </c>
      <c r="F9" s="16"/>
      <c r="G9" s="16"/>
      <c r="H9" s="16"/>
      <c r="I9" s="16"/>
      <c r="J9" s="16">
        <v>11173.72</v>
      </c>
      <c r="K9" s="16"/>
      <c r="L9" s="16"/>
      <c r="M9" s="16"/>
      <c r="N9" s="16"/>
      <c r="O9" s="16">
        <v>11173.72</v>
      </c>
    </row>
    <row r="10" ht="20.25" customHeight="1" spans="1:15">
      <c r="A10" s="71" t="s">
        <v>77</v>
      </c>
      <c r="B10" s="71" t="s">
        <v>78</v>
      </c>
      <c r="C10" s="16">
        <v>610000</v>
      </c>
      <c r="D10" s="16">
        <v>610000</v>
      </c>
      <c r="E10" s="16"/>
      <c r="F10" s="16">
        <v>610000</v>
      </c>
      <c r="G10" s="16"/>
      <c r="H10" s="16"/>
      <c r="I10" s="16"/>
      <c r="J10" s="16"/>
      <c r="K10" s="16"/>
      <c r="L10" s="16"/>
      <c r="M10" s="16"/>
      <c r="N10" s="16"/>
      <c r="O10" s="16"/>
    </row>
    <row r="11" ht="20.25" customHeight="1" spans="1:15">
      <c r="A11" s="71" t="s">
        <v>79</v>
      </c>
      <c r="B11" s="71" t="s">
        <v>80</v>
      </c>
      <c r="C11" s="16">
        <v>998184.22</v>
      </c>
      <c r="D11" s="16">
        <v>998184.22</v>
      </c>
      <c r="E11" s="16">
        <v>998184.22</v>
      </c>
      <c r="F11" s="16"/>
      <c r="G11" s="16"/>
      <c r="H11" s="16"/>
      <c r="I11" s="16"/>
      <c r="J11" s="16"/>
      <c r="K11" s="16"/>
      <c r="L11" s="16"/>
      <c r="M11" s="16"/>
      <c r="N11" s="16"/>
      <c r="O11" s="16"/>
    </row>
    <row r="12" ht="25" customHeight="1" spans="1:15">
      <c r="A12" s="71" t="s">
        <v>81</v>
      </c>
      <c r="B12" s="71" t="s">
        <v>82</v>
      </c>
      <c r="C12" s="16">
        <v>68125.42</v>
      </c>
      <c r="D12" s="16"/>
      <c r="E12" s="16"/>
      <c r="F12" s="16"/>
      <c r="G12" s="16"/>
      <c r="H12" s="16"/>
      <c r="I12" s="16"/>
      <c r="J12" s="16">
        <v>68125.42</v>
      </c>
      <c r="K12" s="16"/>
      <c r="L12" s="16"/>
      <c r="M12" s="16"/>
      <c r="N12" s="16"/>
      <c r="O12" s="16">
        <v>68125.42</v>
      </c>
    </row>
    <row r="13" ht="20.25" customHeight="1" spans="1:15">
      <c r="A13" s="15" t="s">
        <v>83</v>
      </c>
      <c r="B13" s="15" t="s">
        <v>84</v>
      </c>
      <c r="C13" s="16">
        <v>22868154.69</v>
      </c>
      <c r="D13" s="16">
        <v>20000000</v>
      </c>
      <c r="E13" s="16"/>
      <c r="F13" s="16">
        <v>20000000</v>
      </c>
      <c r="G13" s="16"/>
      <c r="H13" s="16"/>
      <c r="I13" s="16"/>
      <c r="J13" s="77">
        <v>2868154.69</v>
      </c>
      <c r="K13" s="16"/>
      <c r="L13" s="16"/>
      <c r="M13" s="77">
        <v>2868154.69</v>
      </c>
      <c r="N13" s="16"/>
      <c r="O13" s="16"/>
    </row>
    <row r="14" ht="20.25" customHeight="1" spans="1:15">
      <c r="A14" s="70" t="s">
        <v>85</v>
      </c>
      <c r="B14" s="70" t="s">
        <v>86</v>
      </c>
      <c r="C14" s="16">
        <v>22868154.69</v>
      </c>
      <c r="D14" s="16">
        <v>20000000</v>
      </c>
      <c r="E14" s="16"/>
      <c r="F14" s="16">
        <v>20000000</v>
      </c>
      <c r="G14" s="16"/>
      <c r="H14" s="16"/>
      <c r="I14" s="16"/>
      <c r="J14" s="77">
        <v>2868154.69</v>
      </c>
      <c r="K14" s="16"/>
      <c r="L14" s="16"/>
      <c r="M14" s="77">
        <v>2868154.69</v>
      </c>
      <c r="N14" s="16"/>
      <c r="O14" s="16"/>
    </row>
    <row r="15" ht="20.25" customHeight="1" spans="1:15">
      <c r="A15" s="71" t="s">
        <v>87</v>
      </c>
      <c r="B15" s="71" t="s">
        <v>86</v>
      </c>
      <c r="C15" s="16">
        <v>22868154.69</v>
      </c>
      <c r="D15" s="16">
        <v>20000000</v>
      </c>
      <c r="E15" s="16"/>
      <c r="F15" s="16">
        <v>20000000</v>
      </c>
      <c r="G15" s="16"/>
      <c r="H15" s="16"/>
      <c r="I15" s="16"/>
      <c r="J15" s="77">
        <v>2868154.69</v>
      </c>
      <c r="K15" s="16"/>
      <c r="L15" s="16"/>
      <c r="M15" s="77">
        <v>2868154.69</v>
      </c>
      <c r="N15" s="16"/>
      <c r="O15" s="16"/>
    </row>
    <row r="16" ht="20.25" customHeight="1" spans="1:15">
      <c r="A16" s="15" t="s">
        <v>88</v>
      </c>
      <c r="B16" s="15" t="s">
        <v>89</v>
      </c>
      <c r="C16" s="16">
        <v>851344.64</v>
      </c>
      <c r="D16" s="16">
        <v>851344.64</v>
      </c>
      <c r="E16" s="16">
        <v>612536.64</v>
      </c>
      <c r="F16" s="16">
        <v>238808</v>
      </c>
      <c r="G16" s="16"/>
      <c r="H16" s="16"/>
      <c r="I16" s="16"/>
      <c r="J16" s="16"/>
      <c r="K16" s="16"/>
      <c r="L16" s="16"/>
      <c r="M16" s="16"/>
      <c r="N16" s="16"/>
      <c r="O16" s="16"/>
    </row>
    <row r="17" ht="20.25" customHeight="1" spans="1:15">
      <c r="A17" s="70" t="s">
        <v>90</v>
      </c>
      <c r="B17" s="70" t="s">
        <v>91</v>
      </c>
      <c r="C17" s="16">
        <v>612536.64</v>
      </c>
      <c r="D17" s="16">
        <v>612536.64</v>
      </c>
      <c r="E17" s="16">
        <v>612536.64</v>
      </c>
      <c r="F17" s="16"/>
      <c r="G17" s="16"/>
      <c r="H17" s="16"/>
      <c r="I17" s="16"/>
      <c r="J17" s="16"/>
      <c r="K17" s="16"/>
      <c r="L17" s="16"/>
      <c r="M17" s="16"/>
      <c r="N17" s="16"/>
      <c r="O17" s="16"/>
    </row>
    <row r="18" ht="20.25" customHeight="1" spans="1:15">
      <c r="A18" s="71" t="s">
        <v>92</v>
      </c>
      <c r="B18" s="71" t="s">
        <v>93</v>
      </c>
      <c r="C18" s="16">
        <v>112200</v>
      </c>
      <c r="D18" s="16">
        <v>112200</v>
      </c>
      <c r="E18" s="16">
        <v>112200</v>
      </c>
      <c r="F18" s="16"/>
      <c r="G18" s="16"/>
      <c r="H18" s="16"/>
      <c r="I18" s="16"/>
      <c r="J18" s="16"/>
      <c r="K18" s="16"/>
      <c r="L18" s="16"/>
      <c r="M18" s="16"/>
      <c r="N18" s="16"/>
      <c r="O18" s="16"/>
    </row>
    <row r="19" ht="20.25" customHeight="1" spans="1:15">
      <c r="A19" s="71" t="s">
        <v>94</v>
      </c>
      <c r="B19" s="71" t="s">
        <v>95</v>
      </c>
      <c r="C19" s="16">
        <v>6600</v>
      </c>
      <c r="D19" s="16">
        <v>6600</v>
      </c>
      <c r="E19" s="16">
        <v>6600</v>
      </c>
      <c r="F19" s="16"/>
      <c r="G19" s="16"/>
      <c r="H19" s="16"/>
      <c r="I19" s="16"/>
      <c r="J19" s="16"/>
      <c r="K19" s="16"/>
      <c r="L19" s="16"/>
      <c r="M19" s="16"/>
      <c r="N19" s="16"/>
      <c r="O19" s="16"/>
    </row>
    <row r="20" ht="25" customHeight="1" spans="1:15">
      <c r="A20" s="71" t="s">
        <v>96</v>
      </c>
      <c r="B20" s="71" t="s">
        <v>97</v>
      </c>
      <c r="C20" s="16">
        <v>493736.64</v>
      </c>
      <c r="D20" s="16">
        <v>493736.64</v>
      </c>
      <c r="E20" s="16">
        <v>493736.64</v>
      </c>
      <c r="F20" s="16"/>
      <c r="G20" s="16"/>
      <c r="H20" s="16"/>
      <c r="I20" s="16"/>
      <c r="J20" s="16"/>
      <c r="K20" s="16"/>
      <c r="L20" s="16"/>
      <c r="M20" s="16"/>
      <c r="N20" s="16"/>
      <c r="O20" s="16"/>
    </row>
    <row r="21" ht="20.25" customHeight="1" spans="1:15">
      <c r="A21" s="70" t="s">
        <v>98</v>
      </c>
      <c r="B21" s="70" t="s">
        <v>99</v>
      </c>
      <c r="C21" s="16">
        <v>238808</v>
      </c>
      <c r="D21" s="16">
        <v>238808</v>
      </c>
      <c r="E21" s="16"/>
      <c r="F21" s="16">
        <v>238808</v>
      </c>
      <c r="G21" s="16"/>
      <c r="H21" s="16"/>
      <c r="I21" s="16"/>
      <c r="J21" s="16"/>
      <c r="K21" s="16"/>
      <c r="L21" s="16"/>
      <c r="M21" s="16"/>
      <c r="N21" s="16"/>
      <c r="O21" s="16"/>
    </row>
    <row r="22" ht="20.25" customHeight="1" spans="1:15">
      <c r="A22" s="71" t="s">
        <v>100</v>
      </c>
      <c r="B22" s="71" t="s">
        <v>101</v>
      </c>
      <c r="C22" s="16">
        <v>238808</v>
      </c>
      <c r="D22" s="16">
        <v>238808</v>
      </c>
      <c r="E22" s="16"/>
      <c r="F22" s="16">
        <v>238808</v>
      </c>
      <c r="G22" s="16"/>
      <c r="H22" s="16"/>
      <c r="I22" s="16"/>
      <c r="J22" s="16"/>
      <c r="K22" s="16"/>
      <c r="L22" s="16"/>
      <c r="M22" s="16"/>
      <c r="N22" s="16"/>
      <c r="O22" s="16"/>
    </row>
    <row r="23" ht="20.25" customHeight="1" spans="1:15">
      <c r="A23" s="15" t="s">
        <v>102</v>
      </c>
      <c r="B23" s="15" t="s">
        <v>103</v>
      </c>
      <c r="C23" s="16">
        <v>287793.15</v>
      </c>
      <c r="D23" s="16">
        <v>287793.15</v>
      </c>
      <c r="E23" s="16">
        <v>287793.15</v>
      </c>
      <c r="F23" s="16"/>
      <c r="G23" s="16"/>
      <c r="H23" s="16"/>
      <c r="I23" s="16"/>
      <c r="J23" s="16"/>
      <c r="K23" s="16"/>
      <c r="L23" s="16"/>
      <c r="M23" s="16"/>
      <c r="N23" s="16"/>
      <c r="O23" s="16"/>
    </row>
    <row r="24" ht="20.25" customHeight="1" spans="1:15">
      <c r="A24" s="70" t="s">
        <v>104</v>
      </c>
      <c r="B24" s="70" t="s">
        <v>105</v>
      </c>
      <c r="C24" s="16">
        <v>287793.15</v>
      </c>
      <c r="D24" s="16">
        <v>287793.15</v>
      </c>
      <c r="E24" s="16">
        <v>287793.15</v>
      </c>
      <c r="F24" s="16"/>
      <c r="G24" s="16"/>
      <c r="H24" s="16"/>
      <c r="I24" s="16"/>
      <c r="J24" s="16"/>
      <c r="K24" s="16"/>
      <c r="L24" s="16"/>
      <c r="M24" s="16"/>
      <c r="N24" s="16"/>
      <c r="O24" s="16"/>
    </row>
    <row r="25" ht="20.25" customHeight="1" spans="1:15">
      <c r="A25" s="71" t="s">
        <v>106</v>
      </c>
      <c r="B25" s="71" t="s">
        <v>107</v>
      </c>
      <c r="C25" s="16">
        <v>190070.91</v>
      </c>
      <c r="D25" s="16">
        <v>190070.91</v>
      </c>
      <c r="E25" s="16">
        <v>190070.91</v>
      </c>
      <c r="F25" s="16"/>
      <c r="G25" s="16"/>
      <c r="H25" s="16"/>
      <c r="I25" s="16"/>
      <c r="J25" s="16"/>
      <c r="K25" s="16"/>
      <c r="L25" s="16"/>
      <c r="M25" s="16"/>
      <c r="N25" s="16"/>
      <c r="O25" s="16"/>
    </row>
    <row r="26" ht="20.25" customHeight="1" spans="1:15">
      <c r="A26" s="71" t="s">
        <v>108</v>
      </c>
      <c r="B26" s="71" t="s">
        <v>109</v>
      </c>
      <c r="C26" s="16">
        <v>66054.97</v>
      </c>
      <c r="D26" s="16">
        <v>66054.97</v>
      </c>
      <c r="E26" s="16">
        <v>66054.97</v>
      </c>
      <c r="F26" s="16"/>
      <c r="G26" s="16"/>
      <c r="H26" s="16"/>
      <c r="I26" s="16"/>
      <c r="J26" s="16"/>
      <c r="K26" s="16"/>
      <c r="L26" s="16"/>
      <c r="M26" s="16"/>
      <c r="N26" s="16"/>
      <c r="O26" s="16"/>
    </row>
    <row r="27" ht="20.25" customHeight="1" spans="1:15">
      <c r="A27" s="71" t="s">
        <v>110</v>
      </c>
      <c r="B27" s="71" t="s">
        <v>111</v>
      </c>
      <c r="C27" s="16">
        <v>31667.27</v>
      </c>
      <c r="D27" s="16">
        <v>31667.27</v>
      </c>
      <c r="E27" s="16">
        <v>31667.27</v>
      </c>
      <c r="F27" s="16"/>
      <c r="G27" s="16"/>
      <c r="H27" s="16"/>
      <c r="I27" s="16"/>
      <c r="J27" s="16"/>
      <c r="K27" s="16"/>
      <c r="L27" s="16"/>
      <c r="M27" s="16"/>
      <c r="N27" s="16"/>
      <c r="O27" s="16"/>
    </row>
    <row r="28" ht="20.25" customHeight="1" spans="1:15">
      <c r="A28" s="15" t="s">
        <v>112</v>
      </c>
      <c r="B28" s="15" t="s">
        <v>113</v>
      </c>
      <c r="C28" s="16">
        <v>4000000</v>
      </c>
      <c r="D28" s="16">
        <v>4000000</v>
      </c>
      <c r="E28" s="16"/>
      <c r="F28" s="16">
        <v>4000000</v>
      </c>
      <c r="G28" s="16"/>
      <c r="H28" s="16"/>
      <c r="I28" s="16"/>
      <c r="J28" s="16"/>
      <c r="K28" s="16"/>
      <c r="L28" s="16"/>
      <c r="M28" s="16"/>
      <c r="N28" s="16"/>
      <c r="O28" s="16"/>
    </row>
    <row r="29" ht="25" customHeight="1" spans="1:15">
      <c r="A29" s="70" t="s">
        <v>114</v>
      </c>
      <c r="B29" s="70" t="s">
        <v>115</v>
      </c>
      <c r="C29" s="16">
        <v>4000000</v>
      </c>
      <c r="D29" s="16">
        <v>4000000</v>
      </c>
      <c r="E29" s="16"/>
      <c r="F29" s="16">
        <v>4000000</v>
      </c>
      <c r="G29" s="16"/>
      <c r="H29" s="16"/>
      <c r="I29" s="16"/>
      <c r="J29" s="16"/>
      <c r="K29" s="16"/>
      <c r="L29" s="16"/>
      <c r="M29" s="16"/>
      <c r="N29" s="16"/>
      <c r="O29" s="16"/>
    </row>
    <row r="30" ht="20.25" customHeight="1" spans="1:15">
      <c r="A30" s="71" t="s">
        <v>116</v>
      </c>
      <c r="B30" s="71" t="s">
        <v>117</v>
      </c>
      <c r="C30" s="16">
        <v>4000000</v>
      </c>
      <c r="D30" s="16">
        <v>4000000</v>
      </c>
      <c r="E30" s="16"/>
      <c r="F30" s="16">
        <v>4000000</v>
      </c>
      <c r="G30" s="16"/>
      <c r="H30" s="16"/>
      <c r="I30" s="16"/>
      <c r="J30" s="16"/>
      <c r="K30" s="16"/>
      <c r="L30" s="16"/>
      <c r="M30" s="16"/>
      <c r="N30" s="16"/>
      <c r="O30" s="16"/>
    </row>
    <row r="31" ht="20.25" customHeight="1" spans="1:15">
      <c r="A31" s="15" t="s">
        <v>118</v>
      </c>
      <c r="B31" s="15" t="s">
        <v>119</v>
      </c>
      <c r="C31" s="16">
        <v>423012</v>
      </c>
      <c r="D31" s="16">
        <v>423012</v>
      </c>
      <c r="E31" s="16">
        <v>423012</v>
      </c>
      <c r="F31" s="16"/>
      <c r="G31" s="16"/>
      <c r="H31" s="16"/>
      <c r="I31" s="16"/>
      <c r="J31" s="16"/>
      <c r="K31" s="16"/>
      <c r="L31" s="16"/>
      <c r="M31" s="16"/>
      <c r="N31" s="16"/>
      <c r="O31" s="16"/>
    </row>
    <row r="32" ht="20.25" customHeight="1" spans="1:15">
      <c r="A32" s="70" t="s">
        <v>120</v>
      </c>
      <c r="B32" s="70" t="s">
        <v>121</v>
      </c>
      <c r="C32" s="16">
        <v>423012</v>
      </c>
      <c r="D32" s="16">
        <v>423012</v>
      </c>
      <c r="E32" s="16">
        <v>423012</v>
      </c>
      <c r="F32" s="16"/>
      <c r="G32" s="16"/>
      <c r="H32" s="16"/>
      <c r="I32" s="16"/>
      <c r="J32" s="16"/>
      <c r="K32" s="16"/>
      <c r="L32" s="16"/>
      <c r="M32" s="16"/>
      <c r="N32" s="16"/>
      <c r="O32" s="16"/>
    </row>
    <row r="33" ht="20.25" customHeight="1" spans="1:15">
      <c r="A33" s="71" t="s">
        <v>122</v>
      </c>
      <c r="B33" s="71" t="s">
        <v>123</v>
      </c>
      <c r="C33" s="16">
        <v>423012</v>
      </c>
      <c r="D33" s="16">
        <v>423012</v>
      </c>
      <c r="E33" s="16">
        <v>423012</v>
      </c>
      <c r="F33" s="16"/>
      <c r="G33" s="16"/>
      <c r="H33" s="16"/>
      <c r="I33" s="16"/>
      <c r="J33" s="16"/>
      <c r="K33" s="16"/>
      <c r="L33" s="16"/>
      <c r="M33" s="16"/>
      <c r="N33" s="16"/>
      <c r="O33" s="16"/>
    </row>
    <row r="34" ht="20.25" customHeight="1" spans="1:15">
      <c r="A34" s="44" t="s">
        <v>124</v>
      </c>
      <c r="B34" s="44"/>
      <c r="C34" s="16">
        <v>33444808.37</v>
      </c>
      <c r="D34" s="16">
        <v>30497354.54</v>
      </c>
      <c r="E34" s="16">
        <v>5648546.54</v>
      </c>
      <c r="F34" s="16">
        <v>24848808</v>
      </c>
      <c r="G34" s="16"/>
      <c r="H34" s="16"/>
      <c r="I34" s="16"/>
      <c r="J34" s="77">
        <v>2947453.83</v>
      </c>
      <c r="K34" s="16"/>
      <c r="L34" s="16"/>
      <c r="M34" s="77">
        <v>2868154.69</v>
      </c>
      <c r="N34" s="16"/>
      <c r="O34" s="16">
        <v>79299.14</v>
      </c>
    </row>
  </sheetData>
  <mergeCells count="11">
    <mergeCell ref="A2:O2"/>
    <mergeCell ref="A3:I3"/>
    <mergeCell ref="D4:F4"/>
    <mergeCell ref="J4:O4"/>
    <mergeCell ref="A34:B34"/>
    <mergeCell ref="A4:A5"/>
    <mergeCell ref="B4:B5"/>
    <mergeCell ref="C4:C5"/>
    <mergeCell ref="G4:G5"/>
    <mergeCell ref="H4:H5"/>
    <mergeCell ref="I4:I5"/>
  </mergeCells>
  <pageMargins left="0" right="0" top="0.2125" bottom="0" header="0.5" footer="0.5"/>
  <pageSetup paperSize="1"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C14" sqref="C14"/>
    </sheetView>
  </sheetViews>
  <sheetFormatPr defaultColWidth="8.85" defaultRowHeight="15" customHeight="1" outlineLevelCol="3"/>
  <cols>
    <col min="1" max="1" width="33.75" customWidth="1"/>
    <col min="2" max="2" width="32.75" customWidth="1"/>
    <col min="3" max="4" width="35.7083333333333" customWidth="1"/>
  </cols>
  <sheetData>
    <row r="1" ht="18.75" customHeight="1" spans="1:4">
      <c r="A1" s="1"/>
      <c r="B1" s="1"/>
      <c r="C1" s="1"/>
      <c r="D1" s="5" t="s">
        <v>125</v>
      </c>
    </row>
    <row r="2" ht="45" customHeight="1" spans="1:4">
      <c r="A2" s="3" t="s">
        <v>126</v>
      </c>
      <c r="B2" s="3"/>
      <c r="C2" s="3"/>
      <c r="D2" s="3"/>
    </row>
    <row r="3" ht="18.75" customHeight="1" spans="1:4">
      <c r="A3" s="4" t="str">
        <f>"单位名称："&amp;"元江哈尼族彝族傣族自治县发展和改革局"</f>
        <v>单位名称：元江哈尼族彝族傣族自治县发展和改革局</v>
      </c>
      <c r="B3" s="4"/>
      <c r="C3" s="72"/>
      <c r="D3" s="5" t="s">
        <v>2</v>
      </c>
    </row>
    <row r="4" ht="22.5" customHeight="1" spans="1:4">
      <c r="A4" s="7" t="s">
        <v>3</v>
      </c>
      <c r="B4" s="7"/>
      <c r="C4" s="7" t="s">
        <v>4</v>
      </c>
      <c r="D4" s="7"/>
    </row>
    <row r="5" ht="18.75" customHeight="1" spans="1:4">
      <c r="A5" s="7" t="s">
        <v>5</v>
      </c>
      <c r="B5" s="7" t="s">
        <v>6</v>
      </c>
      <c r="C5" s="7" t="s">
        <v>127</v>
      </c>
      <c r="D5" s="7" t="s">
        <v>6</v>
      </c>
    </row>
    <row r="6" ht="18.75" customHeight="1" spans="1:4">
      <c r="A6" s="7"/>
      <c r="B6" s="7"/>
      <c r="C6" s="7"/>
      <c r="D6" s="7"/>
    </row>
    <row r="7" ht="22.5" customHeight="1" spans="1:4">
      <c r="A7" s="14" t="s">
        <v>128</v>
      </c>
      <c r="B7" s="16">
        <v>30497354.54</v>
      </c>
      <c r="C7" s="14" t="s">
        <v>129</v>
      </c>
      <c r="D7" s="16">
        <v>30497354.54</v>
      </c>
    </row>
    <row r="8" ht="22.5" customHeight="1" spans="1:4">
      <c r="A8" s="14" t="s">
        <v>130</v>
      </c>
      <c r="B8" s="16">
        <v>30497354.54</v>
      </c>
      <c r="C8" s="14" t="str">
        <f>"（"&amp;"一"&amp;"）"&amp;"一般公共服务支出"</f>
        <v>（一）一般公共服务支出</v>
      </c>
      <c r="D8" s="16">
        <v>4935204.75</v>
      </c>
    </row>
    <row r="9" ht="22.5" customHeight="1" spans="1:4">
      <c r="A9" s="14" t="s">
        <v>131</v>
      </c>
      <c r="B9" s="16"/>
      <c r="C9" s="14" t="str">
        <f>"（"&amp;"二"&amp;"）"&amp;"科学技术支出"</f>
        <v>（二）科学技术支出</v>
      </c>
      <c r="D9" s="16">
        <v>20000000</v>
      </c>
    </row>
    <row r="10" ht="22.5" customHeight="1" spans="1:4">
      <c r="A10" s="14" t="s">
        <v>132</v>
      </c>
      <c r="B10" s="16"/>
      <c r="C10" s="14" t="str">
        <f>"（"&amp;"三"&amp;"）"&amp;"社会保障和就业支出"</f>
        <v>（三）社会保障和就业支出</v>
      </c>
      <c r="D10" s="16">
        <v>851344.64</v>
      </c>
    </row>
    <row r="11" ht="22.5" customHeight="1" spans="1:4">
      <c r="A11" s="14" t="s">
        <v>133</v>
      </c>
      <c r="B11" s="16"/>
      <c r="C11" s="14" t="str">
        <f>"（"&amp;"四"&amp;"）"&amp;"卫生健康支出"</f>
        <v>（四）卫生健康支出</v>
      </c>
      <c r="D11" s="16">
        <v>287793.15</v>
      </c>
    </row>
    <row r="12" ht="22.5" customHeight="1" spans="1:4">
      <c r="A12" s="14" t="s">
        <v>130</v>
      </c>
      <c r="B12" s="16"/>
      <c r="C12" s="14" t="str">
        <f>"（"&amp;"五"&amp;"）"&amp;"农林水支出"</f>
        <v>（五）农林水支出</v>
      </c>
      <c r="D12" s="16">
        <v>4000000</v>
      </c>
    </row>
    <row r="13" ht="22.5" customHeight="1" spans="1:4">
      <c r="A13" s="14" t="s">
        <v>131</v>
      </c>
      <c r="B13" s="16"/>
      <c r="C13" s="14" t="str">
        <f>"（"&amp;"六"&amp;"）"&amp;"住房保障支出"</f>
        <v>（六）住房保障支出</v>
      </c>
      <c r="D13" s="16">
        <v>423012</v>
      </c>
    </row>
    <row r="14" ht="22.5" customHeight="1" spans="1:4">
      <c r="A14" s="14" t="s">
        <v>132</v>
      </c>
      <c r="B14" s="16"/>
      <c r="C14" s="14"/>
      <c r="D14" s="16"/>
    </row>
    <row r="15" ht="22.5" customHeight="1" spans="1:4">
      <c r="A15" s="73"/>
      <c r="B15" s="16"/>
      <c r="C15" s="14" t="s">
        <v>134</v>
      </c>
      <c r="D15" s="16"/>
    </row>
    <row r="16" ht="22.5" customHeight="1" spans="1:4">
      <c r="A16" s="74" t="s">
        <v>135</v>
      </c>
      <c r="B16" s="75">
        <v>30497354.54</v>
      </c>
      <c r="C16" s="76" t="s">
        <v>136</v>
      </c>
      <c r="D16" s="75">
        <v>30497354.54</v>
      </c>
    </row>
  </sheetData>
  <mergeCells count="8">
    <mergeCell ref="A2:D2"/>
    <mergeCell ref="A3:B3"/>
    <mergeCell ref="A4:B4"/>
    <mergeCell ref="C4:D4"/>
    <mergeCell ref="A5:A6"/>
    <mergeCell ref="B5:B6"/>
    <mergeCell ref="C5:C6"/>
    <mergeCell ref="D5:D6"/>
  </mergeCells>
  <pageMargins left="0" right="0" top="1" bottom="0.409027777777778"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selection activeCell="J14" sqref="J14"/>
    </sheetView>
  </sheetViews>
  <sheetFormatPr defaultColWidth="8.85" defaultRowHeight="15" customHeight="1" outlineLevelCol="6"/>
  <cols>
    <col min="1" max="1" width="21.425" customWidth="1"/>
    <col min="2" max="2" width="28.575" customWidth="1"/>
    <col min="3" max="3" width="16.625" customWidth="1"/>
    <col min="4" max="4" width="17.75" customWidth="1"/>
    <col min="5" max="5" width="17.875" customWidth="1"/>
    <col min="6" max="6" width="18.25" customWidth="1"/>
    <col min="7" max="7" width="15.875" customWidth="1"/>
  </cols>
  <sheetData>
    <row r="1" ht="18.75" customHeight="1" spans="1:7">
      <c r="A1" s="1"/>
      <c r="B1" s="1"/>
      <c r="C1" s="1"/>
      <c r="D1" s="1"/>
      <c r="E1" s="1"/>
      <c r="F1" s="1"/>
      <c r="G1" s="40" t="s">
        <v>137</v>
      </c>
    </row>
    <row r="2" ht="37.5" customHeight="1" spans="1:7">
      <c r="A2" s="3" t="s">
        <v>138</v>
      </c>
      <c r="B2" s="3"/>
      <c r="C2" s="3"/>
      <c r="D2" s="3"/>
      <c r="E2" s="3"/>
      <c r="F2" s="3"/>
      <c r="G2" s="3"/>
    </row>
    <row r="3" ht="18.75" customHeight="1" spans="1:7">
      <c r="A3" s="41" t="str">
        <f>"单位名称："&amp;"元江哈尼族彝族傣族自治县发展和改革局"</f>
        <v>单位名称：元江哈尼族彝族傣族自治县发展和改革局</v>
      </c>
      <c r="B3" s="41"/>
      <c r="C3" s="41"/>
      <c r="D3" s="42"/>
      <c r="E3" s="42"/>
      <c r="F3" s="42"/>
      <c r="G3" s="43" t="s">
        <v>28</v>
      </c>
    </row>
    <row r="4" ht="18.75" customHeight="1" spans="1:7">
      <c r="A4" s="12" t="s">
        <v>139</v>
      </c>
      <c r="B4" s="12" t="s">
        <v>60</v>
      </c>
      <c r="C4" s="28" t="s">
        <v>31</v>
      </c>
      <c r="D4" s="28" t="s">
        <v>63</v>
      </c>
      <c r="E4" s="28"/>
      <c r="F4" s="28"/>
      <c r="G4" s="12" t="s">
        <v>64</v>
      </c>
    </row>
    <row r="5" ht="18.75" customHeight="1" spans="1:7">
      <c r="A5" s="12" t="s">
        <v>59</v>
      </c>
      <c r="B5" s="12" t="s">
        <v>60</v>
      </c>
      <c r="C5" s="28"/>
      <c r="D5" s="28" t="s">
        <v>33</v>
      </c>
      <c r="E5" s="28" t="s">
        <v>140</v>
      </c>
      <c r="F5" s="28" t="s">
        <v>141</v>
      </c>
      <c r="G5" s="12"/>
    </row>
    <row r="6" ht="18.75" customHeight="1" spans="1:7">
      <c r="A6" s="13" t="s">
        <v>45</v>
      </c>
      <c r="B6" s="13" t="s">
        <v>46</v>
      </c>
      <c r="C6" s="13" t="s">
        <v>47</v>
      </c>
      <c r="D6" s="13" t="s">
        <v>48</v>
      </c>
      <c r="E6" s="13" t="s">
        <v>49</v>
      </c>
      <c r="F6" s="13" t="s">
        <v>50</v>
      </c>
      <c r="G6" s="13" t="s">
        <v>51</v>
      </c>
    </row>
    <row r="7" ht="20.25" customHeight="1" spans="1:7">
      <c r="A7" s="15" t="s">
        <v>71</v>
      </c>
      <c r="B7" s="15" t="s">
        <v>72</v>
      </c>
      <c r="C7" s="16">
        <v>4935204.75</v>
      </c>
      <c r="D7" s="16">
        <v>4325204.75</v>
      </c>
      <c r="E7" s="16">
        <v>3727866.03</v>
      </c>
      <c r="F7" s="16">
        <v>597338.72</v>
      </c>
      <c r="G7" s="16">
        <v>610000</v>
      </c>
    </row>
    <row r="8" ht="20.25" customHeight="1" spans="1:7">
      <c r="A8" s="70" t="s">
        <v>73</v>
      </c>
      <c r="B8" s="70" t="s">
        <v>74</v>
      </c>
      <c r="C8" s="16">
        <v>4935204.75</v>
      </c>
      <c r="D8" s="16">
        <v>4325204.75</v>
      </c>
      <c r="E8" s="16">
        <v>3727866.03</v>
      </c>
      <c r="F8" s="16">
        <v>597338.72</v>
      </c>
      <c r="G8" s="16">
        <v>610000</v>
      </c>
    </row>
    <row r="9" ht="20.25" customHeight="1" spans="1:7">
      <c r="A9" s="71" t="s">
        <v>75</v>
      </c>
      <c r="B9" s="71" t="s">
        <v>76</v>
      </c>
      <c r="C9" s="16">
        <v>3327020.53</v>
      </c>
      <c r="D9" s="16">
        <v>3327020.53</v>
      </c>
      <c r="E9" s="16">
        <v>2827236.13</v>
      </c>
      <c r="F9" s="16">
        <v>499784.4</v>
      </c>
      <c r="G9" s="16"/>
    </row>
    <row r="10" ht="20.25" customHeight="1" spans="1:7">
      <c r="A10" s="71">
        <v>2010402</v>
      </c>
      <c r="B10" s="71" t="s">
        <v>78</v>
      </c>
      <c r="C10" s="16">
        <v>610000</v>
      </c>
      <c r="D10" s="16"/>
      <c r="E10" s="16"/>
      <c r="F10" s="16"/>
      <c r="G10" s="16">
        <v>610000</v>
      </c>
    </row>
    <row r="11" ht="20.25" customHeight="1" spans="1:7">
      <c r="A11" s="71">
        <v>2010450</v>
      </c>
      <c r="B11" s="71" t="s">
        <v>80</v>
      </c>
      <c r="C11" s="16">
        <v>998184.22</v>
      </c>
      <c r="D11" s="16">
        <v>998184.22</v>
      </c>
      <c r="E11" s="16">
        <v>900629.9</v>
      </c>
      <c r="F11" s="16">
        <v>97554.32</v>
      </c>
      <c r="G11" s="16"/>
    </row>
    <row r="12" ht="20.25" customHeight="1" spans="1:7">
      <c r="A12" s="15" t="s">
        <v>83</v>
      </c>
      <c r="B12" s="15" t="s">
        <v>84</v>
      </c>
      <c r="C12" s="16">
        <v>20000000</v>
      </c>
      <c r="D12" s="16"/>
      <c r="E12" s="16"/>
      <c r="F12" s="16"/>
      <c r="G12" s="16">
        <v>20000000</v>
      </c>
    </row>
    <row r="13" ht="20.25" customHeight="1" spans="1:7">
      <c r="A13" s="70" t="s">
        <v>85</v>
      </c>
      <c r="B13" s="70" t="s">
        <v>86</v>
      </c>
      <c r="C13" s="16">
        <v>20000000</v>
      </c>
      <c r="D13" s="16"/>
      <c r="E13" s="16"/>
      <c r="F13" s="16"/>
      <c r="G13" s="16">
        <v>20000000</v>
      </c>
    </row>
    <row r="14" ht="20.25" customHeight="1" spans="1:7">
      <c r="A14" s="71" t="s">
        <v>87</v>
      </c>
      <c r="B14" s="71" t="s">
        <v>86</v>
      </c>
      <c r="C14" s="16">
        <v>20000000</v>
      </c>
      <c r="D14" s="16"/>
      <c r="E14" s="16"/>
      <c r="F14" s="16"/>
      <c r="G14" s="16">
        <v>20000000</v>
      </c>
    </row>
    <row r="15" ht="20.25" customHeight="1" spans="1:7">
      <c r="A15" s="15" t="s">
        <v>88</v>
      </c>
      <c r="B15" s="15" t="s">
        <v>89</v>
      </c>
      <c r="C15" s="16">
        <v>851344.64</v>
      </c>
      <c r="D15" s="16">
        <v>612536.64</v>
      </c>
      <c r="E15" s="16">
        <v>601736.64</v>
      </c>
      <c r="F15" s="16">
        <v>10800</v>
      </c>
      <c r="G15" s="16">
        <v>238808</v>
      </c>
    </row>
    <row r="16" ht="20.25" customHeight="1" spans="1:7">
      <c r="A16" s="70" t="s">
        <v>90</v>
      </c>
      <c r="B16" s="70" t="s">
        <v>91</v>
      </c>
      <c r="C16" s="16">
        <v>612536.64</v>
      </c>
      <c r="D16" s="16">
        <v>612536.64</v>
      </c>
      <c r="E16" s="16">
        <v>601736.64</v>
      </c>
      <c r="F16" s="16">
        <v>10800</v>
      </c>
      <c r="G16" s="16"/>
    </row>
    <row r="17" ht="20.25" customHeight="1" spans="1:7">
      <c r="A17" s="71" t="s">
        <v>92</v>
      </c>
      <c r="B17" s="71" t="s">
        <v>93</v>
      </c>
      <c r="C17" s="16">
        <v>112200</v>
      </c>
      <c r="D17" s="16">
        <v>112200</v>
      </c>
      <c r="E17" s="16">
        <v>102000</v>
      </c>
      <c r="F17" s="16">
        <v>10200</v>
      </c>
      <c r="G17" s="16"/>
    </row>
    <row r="18" ht="20.25" customHeight="1" spans="1:7">
      <c r="A18" s="71" t="s">
        <v>94</v>
      </c>
      <c r="B18" s="71" t="s">
        <v>95</v>
      </c>
      <c r="C18" s="16">
        <v>6600</v>
      </c>
      <c r="D18" s="16">
        <v>6600</v>
      </c>
      <c r="E18" s="16">
        <v>6000</v>
      </c>
      <c r="F18" s="16">
        <v>600</v>
      </c>
      <c r="G18" s="16"/>
    </row>
    <row r="19" ht="20.25" customHeight="1" spans="1:7">
      <c r="A19" s="71" t="s">
        <v>96</v>
      </c>
      <c r="B19" s="71" t="s">
        <v>97</v>
      </c>
      <c r="C19" s="16">
        <v>493736.64</v>
      </c>
      <c r="D19" s="16">
        <v>493736.64</v>
      </c>
      <c r="E19" s="16">
        <v>493736.64</v>
      </c>
      <c r="F19" s="16"/>
      <c r="G19" s="16"/>
    </row>
    <row r="20" ht="20.25" customHeight="1" spans="1:7">
      <c r="A20" s="70" t="s">
        <v>98</v>
      </c>
      <c r="B20" s="70" t="s">
        <v>99</v>
      </c>
      <c r="C20" s="16">
        <v>238808</v>
      </c>
      <c r="D20" s="16"/>
      <c r="E20" s="16"/>
      <c r="F20" s="16"/>
      <c r="G20" s="16">
        <v>238808</v>
      </c>
    </row>
    <row r="21" ht="20.25" customHeight="1" spans="1:7">
      <c r="A21" s="71">
        <v>2080801</v>
      </c>
      <c r="B21" s="71" t="s">
        <v>101</v>
      </c>
      <c r="C21" s="16">
        <v>238808</v>
      </c>
      <c r="D21" s="16"/>
      <c r="E21" s="16"/>
      <c r="F21" s="16"/>
      <c r="G21" s="16">
        <v>238808</v>
      </c>
    </row>
    <row r="22" ht="20.25" customHeight="1" spans="1:7">
      <c r="A22" s="15" t="s">
        <v>102</v>
      </c>
      <c r="B22" s="15" t="s">
        <v>103</v>
      </c>
      <c r="C22" s="16">
        <v>287793.15</v>
      </c>
      <c r="D22" s="16">
        <v>287793.15</v>
      </c>
      <c r="E22" s="16">
        <v>287793.15</v>
      </c>
      <c r="F22" s="16"/>
      <c r="G22" s="16"/>
    </row>
    <row r="23" ht="20.25" customHeight="1" spans="1:7">
      <c r="A23" s="70" t="s">
        <v>104</v>
      </c>
      <c r="B23" s="70" t="s">
        <v>105</v>
      </c>
      <c r="C23" s="16">
        <v>287793.15</v>
      </c>
      <c r="D23" s="16">
        <v>287793.15</v>
      </c>
      <c r="E23" s="16">
        <v>287793.15</v>
      </c>
      <c r="F23" s="16"/>
      <c r="G23" s="16"/>
    </row>
    <row r="24" ht="20.25" customHeight="1" spans="1:7">
      <c r="A24" s="71" t="s">
        <v>106</v>
      </c>
      <c r="B24" s="71" t="s">
        <v>107</v>
      </c>
      <c r="C24" s="16">
        <v>190070.91</v>
      </c>
      <c r="D24" s="16">
        <v>190070.91</v>
      </c>
      <c r="E24" s="16">
        <v>190070.91</v>
      </c>
      <c r="F24" s="16"/>
      <c r="G24" s="16"/>
    </row>
    <row r="25" ht="20.25" customHeight="1" spans="1:7">
      <c r="A25" s="71" t="s">
        <v>108</v>
      </c>
      <c r="B25" s="71" t="s">
        <v>109</v>
      </c>
      <c r="C25" s="16">
        <v>66054.97</v>
      </c>
      <c r="D25" s="16">
        <v>66054.97</v>
      </c>
      <c r="E25" s="16">
        <v>66054.97</v>
      </c>
      <c r="F25" s="16"/>
      <c r="G25" s="16"/>
    </row>
    <row r="26" ht="20.25" customHeight="1" spans="1:7">
      <c r="A26" s="71">
        <v>2101199</v>
      </c>
      <c r="B26" s="71" t="s">
        <v>111</v>
      </c>
      <c r="C26" s="16">
        <v>31667.27</v>
      </c>
      <c r="D26" s="16">
        <v>31667.27</v>
      </c>
      <c r="E26" s="16">
        <v>31667.27</v>
      </c>
      <c r="F26" s="16"/>
      <c r="G26" s="16"/>
    </row>
    <row r="27" ht="20.25" customHeight="1" spans="1:7">
      <c r="A27" s="15" t="s">
        <v>112</v>
      </c>
      <c r="B27" s="15" t="s">
        <v>113</v>
      </c>
      <c r="C27" s="16">
        <v>4000000</v>
      </c>
      <c r="D27" s="16"/>
      <c r="E27" s="16"/>
      <c r="F27" s="16"/>
      <c r="G27" s="16">
        <v>4000000</v>
      </c>
    </row>
    <row r="28" ht="20.25" customHeight="1" spans="1:7">
      <c r="A28" s="70" t="s">
        <v>114</v>
      </c>
      <c r="B28" s="70" t="s">
        <v>115</v>
      </c>
      <c r="C28" s="16">
        <v>4000000</v>
      </c>
      <c r="D28" s="16"/>
      <c r="E28" s="16"/>
      <c r="F28" s="16"/>
      <c r="G28" s="16">
        <v>4000000</v>
      </c>
    </row>
    <row r="29" ht="20.25" customHeight="1" spans="1:7">
      <c r="A29" s="71">
        <v>2130504</v>
      </c>
      <c r="B29" s="71" t="s">
        <v>117</v>
      </c>
      <c r="C29" s="16">
        <v>4000000</v>
      </c>
      <c r="D29" s="16"/>
      <c r="E29" s="16"/>
      <c r="F29" s="16"/>
      <c r="G29" s="16">
        <v>4000000</v>
      </c>
    </row>
    <row r="30" ht="20.25" customHeight="1" spans="1:7">
      <c r="A30" s="15" t="s">
        <v>118</v>
      </c>
      <c r="B30" s="15" t="s">
        <v>119</v>
      </c>
      <c r="C30" s="16">
        <v>423012</v>
      </c>
      <c r="D30" s="16">
        <v>423012</v>
      </c>
      <c r="E30" s="16">
        <v>423012</v>
      </c>
      <c r="F30" s="16"/>
      <c r="G30" s="16"/>
    </row>
    <row r="31" ht="20.25" customHeight="1" spans="1:7">
      <c r="A31" s="70" t="s">
        <v>120</v>
      </c>
      <c r="B31" s="70" t="s">
        <v>121</v>
      </c>
      <c r="C31" s="16">
        <v>423012</v>
      </c>
      <c r="D31" s="16">
        <v>423012</v>
      </c>
      <c r="E31" s="16">
        <v>423012</v>
      </c>
      <c r="F31" s="16"/>
      <c r="G31" s="16"/>
    </row>
    <row r="32" ht="20.25" customHeight="1" spans="1:7">
      <c r="A32" s="71" t="s">
        <v>122</v>
      </c>
      <c r="B32" s="71" t="s">
        <v>123</v>
      </c>
      <c r="C32" s="16">
        <v>423012</v>
      </c>
      <c r="D32" s="16">
        <v>423012</v>
      </c>
      <c r="E32" s="16">
        <v>423012</v>
      </c>
      <c r="F32" s="16"/>
      <c r="G32" s="16"/>
    </row>
    <row r="33" ht="20.25" customHeight="1" spans="1:7">
      <c r="A33" s="44" t="s">
        <v>124</v>
      </c>
      <c r="B33" s="44"/>
      <c r="C33" s="45">
        <v>30497354.54</v>
      </c>
      <c r="D33" s="45">
        <v>5648546.54</v>
      </c>
      <c r="E33" s="45">
        <v>5040407.82</v>
      </c>
      <c r="F33" s="45">
        <v>608138.72</v>
      </c>
      <c r="G33" s="45">
        <v>24848808</v>
      </c>
    </row>
  </sheetData>
  <mergeCells count="7">
    <mergeCell ref="A2:G2"/>
    <mergeCell ref="A3:C3"/>
    <mergeCell ref="A4:B4"/>
    <mergeCell ref="D4:F4"/>
    <mergeCell ref="A33:B33"/>
    <mergeCell ref="C4:C5"/>
    <mergeCell ref="G4:G5"/>
  </mergeCells>
  <pageMargins left="0" right="0" top="0.60625" bottom="0.0152777777777778" header="0.5" footer="0.5"/>
  <pageSetup paperSize="1"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7" sqref="E7"/>
    </sheetView>
  </sheetViews>
  <sheetFormatPr defaultColWidth="8.85" defaultRowHeight="15" customHeight="1" outlineLevelRow="6" outlineLevelCol="5"/>
  <cols>
    <col min="1" max="1" width="23.25" customWidth="1"/>
    <col min="2" max="2" width="19.75" customWidth="1"/>
    <col min="3" max="3" width="19.375" customWidth="1"/>
    <col min="4" max="4" width="23.5" customWidth="1"/>
    <col min="5" max="5" width="28.575" customWidth="1"/>
    <col min="6" max="6" width="22" customWidth="1"/>
  </cols>
  <sheetData>
    <row r="1" ht="18.75" customHeight="1" spans="1:6">
      <c r="A1" s="63"/>
      <c r="B1" s="63"/>
      <c r="C1" s="64"/>
      <c r="D1" s="1"/>
      <c r="E1" s="1"/>
      <c r="F1" s="65" t="s">
        <v>142</v>
      </c>
    </row>
    <row r="2" ht="41.25" customHeight="1" spans="1:6">
      <c r="A2" s="66" t="s">
        <v>143</v>
      </c>
      <c r="B2" s="66"/>
      <c r="C2" s="66"/>
      <c r="D2" s="66"/>
      <c r="E2" s="66"/>
      <c r="F2" s="66"/>
    </row>
    <row r="3" ht="18.75" customHeight="1" spans="1:6">
      <c r="A3" s="4" t="str">
        <f>"单位名称："&amp;"元江哈尼族彝族傣族自治县发展和改革局"</f>
        <v>单位名称：元江哈尼族彝族傣族自治县发展和改革局</v>
      </c>
      <c r="B3" s="4"/>
      <c r="C3" s="4"/>
      <c r="D3" s="67"/>
      <c r="E3" s="1"/>
      <c r="F3" s="65" t="s">
        <v>28</v>
      </c>
    </row>
    <row r="4" ht="18.75" customHeight="1" spans="1:6">
      <c r="A4" s="12" t="s">
        <v>144</v>
      </c>
      <c r="B4" s="28" t="s">
        <v>145</v>
      </c>
      <c r="C4" s="28" t="s">
        <v>146</v>
      </c>
      <c r="D4" s="28"/>
      <c r="E4" s="28"/>
      <c r="F4" s="28" t="s">
        <v>147</v>
      </c>
    </row>
    <row r="5" ht="18.75" customHeight="1" spans="1:6">
      <c r="A5" s="12"/>
      <c r="B5" s="28"/>
      <c r="C5" s="28" t="s">
        <v>33</v>
      </c>
      <c r="D5" s="28" t="s">
        <v>148</v>
      </c>
      <c r="E5" s="28" t="s">
        <v>149</v>
      </c>
      <c r="F5" s="28"/>
    </row>
    <row r="6" ht="18.75" customHeight="1" spans="1:6">
      <c r="A6" s="68">
        <v>1</v>
      </c>
      <c r="B6" s="69">
        <v>2</v>
      </c>
      <c r="C6" s="68">
        <v>3</v>
      </c>
      <c r="D6" s="68">
        <v>4</v>
      </c>
      <c r="E6" s="68">
        <v>5</v>
      </c>
      <c r="F6" s="68">
        <v>6</v>
      </c>
    </row>
    <row r="7" ht="20.25" customHeight="1" spans="1:6">
      <c r="A7" s="16">
        <v>91600</v>
      </c>
      <c r="B7" s="16"/>
      <c r="C7" s="16">
        <v>58000</v>
      </c>
      <c r="D7" s="16"/>
      <c r="E7" s="16">
        <v>58000</v>
      </c>
      <c r="F7" s="16">
        <v>33600</v>
      </c>
    </row>
  </sheetData>
  <mergeCells count="6">
    <mergeCell ref="A2:F2"/>
    <mergeCell ref="A3:C3"/>
    <mergeCell ref="C4:E4"/>
    <mergeCell ref="A4:A5"/>
    <mergeCell ref="B4:B5"/>
    <mergeCell ref="F4:F5"/>
  </mergeCells>
  <pageMargins left="0.161111111111111" right="0.161111111111111" top="1" bottom="0.60625" header="0.5" footer="0.5"/>
  <pageSetup paperSize="1"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5"/>
  <sheetViews>
    <sheetView showZeros="0" topLeftCell="A33" workbookViewId="0">
      <selection activeCell="X15" sqref="X15"/>
    </sheetView>
  </sheetViews>
  <sheetFormatPr defaultColWidth="8.85" defaultRowHeight="15" customHeight="1"/>
  <cols>
    <col min="1" max="1" width="32.25" customWidth="1"/>
    <col min="2" max="2" width="17.625" customWidth="1"/>
    <col min="3" max="3" width="14.25" customWidth="1"/>
    <col min="4" max="4" width="11.125" customWidth="1"/>
    <col min="5" max="5" width="12.75" customWidth="1"/>
    <col min="6" max="6" width="11.5" customWidth="1"/>
    <col min="7" max="7" width="14.625" customWidth="1"/>
    <col min="8" max="8" width="10.5" customWidth="1"/>
    <col min="9" max="9" width="10.375" customWidth="1"/>
    <col min="10" max="10" width="5.375" customWidth="1"/>
    <col min="11" max="11" width="5.5" customWidth="1"/>
    <col min="12" max="12" width="10.375" customWidth="1"/>
    <col min="13" max="13" width="5.375" customWidth="1"/>
    <col min="14" max="14" width="5.75" customWidth="1"/>
    <col min="15" max="15" width="5.375" customWidth="1"/>
    <col min="16" max="16" width="5.875" customWidth="1"/>
    <col min="17" max="17" width="5" customWidth="1"/>
    <col min="18" max="18" width="7.75" customWidth="1"/>
    <col min="19" max="19" width="4.625" customWidth="1"/>
    <col min="20" max="20" width="6.75" customWidth="1"/>
    <col min="21" max="21" width="5.75" customWidth="1"/>
    <col min="22" max="22" width="5.125" customWidth="1"/>
    <col min="23" max="23" width="7.75" customWidth="1"/>
  </cols>
  <sheetData>
    <row r="1" ht="18.75" customHeight="1" spans="1:23">
      <c r="A1" s="1"/>
      <c r="B1" s="1"/>
      <c r="C1" s="1"/>
      <c r="D1" s="1"/>
      <c r="E1" s="1"/>
      <c r="F1" s="1"/>
      <c r="G1" s="1"/>
      <c r="H1" s="1"/>
      <c r="I1" s="1"/>
      <c r="J1" s="1"/>
      <c r="K1" s="1"/>
      <c r="L1" s="2"/>
      <c r="M1" s="2"/>
      <c r="N1" s="2"/>
      <c r="O1" s="2"/>
      <c r="P1" s="2"/>
      <c r="Q1" s="2"/>
      <c r="R1" s="2"/>
      <c r="S1" s="2"/>
      <c r="T1" s="2"/>
      <c r="U1" s="2"/>
      <c r="V1" s="2"/>
      <c r="W1" s="2" t="s">
        <v>150</v>
      </c>
    </row>
    <row r="2" ht="45" customHeight="1" spans="1:23">
      <c r="A2" s="3" t="s">
        <v>151</v>
      </c>
      <c r="B2" s="3"/>
      <c r="C2" s="3"/>
      <c r="D2" s="3"/>
      <c r="E2" s="3"/>
      <c r="F2" s="3"/>
      <c r="G2" s="3"/>
      <c r="H2" s="3"/>
      <c r="I2" s="3"/>
      <c r="J2" s="3"/>
      <c r="K2" s="3"/>
      <c r="L2" s="58"/>
      <c r="M2" s="58"/>
      <c r="N2" s="58"/>
      <c r="O2" s="58"/>
      <c r="P2" s="58"/>
      <c r="Q2" s="58"/>
      <c r="R2" s="58"/>
      <c r="S2" s="58"/>
      <c r="T2" s="58"/>
      <c r="U2" s="58"/>
      <c r="V2" s="58"/>
      <c r="W2" s="58"/>
    </row>
    <row r="3" ht="18.75" customHeight="1" spans="1:23">
      <c r="A3" s="4" t="str">
        <f>"单位名称："&amp;"元江哈尼族彝族傣族自治县发展和改革局"</f>
        <v>单位名称：元江哈尼族彝族傣族自治县发展和改革局</v>
      </c>
      <c r="B3" s="4"/>
      <c r="C3" s="4"/>
      <c r="D3" s="4"/>
      <c r="E3" s="4"/>
      <c r="F3" s="4"/>
      <c r="G3" s="4"/>
      <c r="H3" s="59"/>
      <c r="I3" s="59"/>
      <c r="J3" s="59"/>
      <c r="K3" s="59"/>
      <c r="L3" s="5"/>
      <c r="M3" s="5"/>
      <c r="N3" s="5"/>
      <c r="O3" s="5"/>
      <c r="P3" s="5"/>
      <c r="Q3" s="5"/>
      <c r="R3" s="5"/>
      <c r="S3" s="5"/>
      <c r="T3" s="5"/>
      <c r="U3" s="5"/>
      <c r="V3" s="5"/>
      <c r="W3" s="5" t="s">
        <v>28</v>
      </c>
    </row>
    <row r="4" ht="18.75" customHeight="1" spans="1:23">
      <c r="A4" s="60" t="s">
        <v>152</v>
      </c>
      <c r="B4" s="60" t="s">
        <v>153</v>
      </c>
      <c r="C4" s="60" t="s">
        <v>154</v>
      </c>
      <c r="D4" s="60" t="s">
        <v>155</v>
      </c>
      <c r="E4" s="60" t="s">
        <v>156</v>
      </c>
      <c r="F4" s="60" t="s">
        <v>157</v>
      </c>
      <c r="G4" s="60" t="s">
        <v>158</v>
      </c>
      <c r="H4" s="61" t="s">
        <v>31</v>
      </c>
      <c r="I4" s="61" t="s">
        <v>159</v>
      </c>
      <c r="J4" s="60"/>
      <c r="K4" s="60"/>
      <c r="L4" s="60"/>
      <c r="M4" s="60"/>
      <c r="N4" s="60" t="s">
        <v>160</v>
      </c>
      <c r="O4" s="60"/>
      <c r="P4" s="60"/>
      <c r="Q4" s="60" t="s">
        <v>37</v>
      </c>
      <c r="R4" s="60" t="s">
        <v>62</v>
      </c>
      <c r="S4" s="60"/>
      <c r="T4" s="60"/>
      <c r="U4" s="60"/>
      <c r="V4" s="60"/>
      <c r="W4" s="60"/>
    </row>
    <row r="5" ht="18.75" customHeight="1" spans="1:23">
      <c r="A5" s="60"/>
      <c r="B5" s="60"/>
      <c r="C5" s="60"/>
      <c r="D5" s="60"/>
      <c r="E5" s="60"/>
      <c r="F5" s="60"/>
      <c r="G5" s="60"/>
      <c r="H5" s="61" t="s">
        <v>161</v>
      </c>
      <c r="I5" s="61" t="s">
        <v>162</v>
      </c>
      <c r="J5" s="60" t="s">
        <v>35</v>
      </c>
      <c r="K5" s="60" t="s">
        <v>36</v>
      </c>
      <c r="L5" s="60"/>
      <c r="M5" s="60"/>
      <c r="N5" s="60" t="s">
        <v>160</v>
      </c>
      <c r="O5" s="60" t="s">
        <v>35</v>
      </c>
      <c r="P5" s="60" t="s">
        <v>36</v>
      </c>
      <c r="Q5" s="60" t="s">
        <v>37</v>
      </c>
      <c r="R5" s="60" t="s">
        <v>62</v>
      </c>
      <c r="S5" s="60" t="s">
        <v>40</v>
      </c>
      <c r="T5" s="60" t="s">
        <v>41</v>
      </c>
      <c r="U5" s="60" t="s">
        <v>42</v>
      </c>
      <c r="V5" s="60" t="s">
        <v>43</v>
      </c>
      <c r="W5" s="60" t="s">
        <v>44</v>
      </c>
    </row>
    <row r="6" ht="18.75" customHeight="1" spans="1:23">
      <c r="A6" s="60"/>
      <c r="B6" s="60"/>
      <c r="C6" s="60"/>
      <c r="D6" s="60"/>
      <c r="E6" s="60"/>
      <c r="F6" s="60"/>
      <c r="G6" s="60"/>
      <c r="H6" s="61"/>
      <c r="I6" s="61" t="s">
        <v>163</v>
      </c>
      <c r="J6" s="60" t="s">
        <v>164</v>
      </c>
      <c r="K6" s="60" t="s">
        <v>165</v>
      </c>
      <c r="L6" s="60" t="s">
        <v>166</v>
      </c>
      <c r="M6" s="60" t="s">
        <v>167</v>
      </c>
      <c r="N6" s="60" t="s">
        <v>34</v>
      </c>
      <c r="O6" s="60" t="s">
        <v>35</v>
      </c>
      <c r="P6" s="60" t="s">
        <v>36</v>
      </c>
      <c r="Q6" s="60"/>
      <c r="R6" s="60" t="s">
        <v>33</v>
      </c>
      <c r="S6" s="60" t="s">
        <v>40</v>
      </c>
      <c r="T6" s="60" t="s">
        <v>41</v>
      </c>
      <c r="U6" s="60" t="s">
        <v>42</v>
      </c>
      <c r="V6" s="60" t="s">
        <v>43</v>
      </c>
      <c r="W6" s="60" t="s">
        <v>44</v>
      </c>
    </row>
    <row r="7" ht="39" customHeight="1" spans="1:23">
      <c r="A7" s="60"/>
      <c r="B7" s="60"/>
      <c r="C7" s="60"/>
      <c r="D7" s="60"/>
      <c r="E7" s="60"/>
      <c r="F7" s="60"/>
      <c r="G7" s="60"/>
      <c r="H7" s="61"/>
      <c r="I7" s="61" t="s">
        <v>33</v>
      </c>
      <c r="J7" s="60"/>
      <c r="K7" s="60"/>
      <c r="L7" s="60"/>
      <c r="M7" s="60"/>
      <c r="N7" s="60"/>
      <c r="O7" s="60"/>
      <c r="P7" s="60"/>
      <c r="Q7" s="60"/>
      <c r="R7" s="60"/>
      <c r="S7" s="60"/>
      <c r="T7" s="60"/>
      <c r="U7" s="60"/>
      <c r="V7" s="60"/>
      <c r="W7" s="60"/>
    </row>
    <row r="8" ht="18.75" customHeight="1" spans="1:23">
      <c r="A8" s="61" t="s">
        <v>45</v>
      </c>
      <c r="B8" s="61">
        <v>2</v>
      </c>
      <c r="C8" s="61">
        <v>3</v>
      </c>
      <c r="D8" s="61">
        <v>4</v>
      </c>
      <c r="E8" s="61">
        <v>5</v>
      </c>
      <c r="F8" s="61">
        <v>6</v>
      </c>
      <c r="G8" s="61">
        <v>7</v>
      </c>
      <c r="H8" s="61">
        <v>8</v>
      </c>
      <c r="I8" s="61">
        <v>9</v>
      </c>
      <c r="J8" s="61">
        <v>10</v>
      </c>
      <c r="K8" s="61">
        <v>11</v>
      </c>
      <c r="L8" s="61">
        <v>12</v>
      </c>
      <c r="M8" s="61">
        <v>13</v>
      </c>
      <c r="N8" s="61">
        <v>14</v>
      </c>
      <c r="O8" s="61">
        <v>15</v>
      </c>
      <c r="P8" s="61">
        <v>16</v>
      </c>
      <c r="Q8" s="61">
        <v>17</v>
      </c>
      <c r="R8" s="61">
        <v>18</v>
      </c>
      <c r="S8" s="61">
        <v>19</v>
      </c>
      <c r="T8" s="61">
        <v>20</v>
      </c>
      <c r="U8" s="61">
        <v>21</v>
      </c>
      <c r="V8" s="61">
        <v>22</v>
      </c>
      <c r="W8" s="61">
        <v>23</v>
      </c>
    </row>
    <row r="9" ht="18.75" customHeight="1" spans="1:23">
      <c r="A9" s="8" t="s">
        <v>55</v>
      </c>
      <c r="B9" s="8"/>
      <c r="C9" s="9"/>
      <c r="D9" s="8"/>
      <c r="E9" s="8"/>
      <c r="F9" s="8"/>
      <c r="G9" s="8"/>
      <c r="H9" s="16">
        <v>5659720.26</v>
      </c>
      <c r="I9" s="16">
        <v>5648546.54</v>
      </c>
      <c r="J9" s="16"/>
      <c r="K9" s="16"/>
      <c r="L9" s="16">
        <v>5648546.54</v>
      </c>
      <c r="M9" s="16"/>
      <c r="N9" s="16"/>
      <c r="O9" s="16"/>
      <c r="P9" s="16"/>
      <c r="Q9" s="16"/>
      <c r="R9" s="16">
        <v>11173.72</v>
      </c>
      <c r="S9" s="16"/>
      <c r="T9" s="16"/>
      <c r="U9" s="16"/>
      <c r="V9" s="16"/>
      <c r="W9" s="16">
        <v>11173.72</v>
      </c>
    </row>
    <row r="10" ht="18.75" customHeight="1" spans="1:23">
      <c r="A10" s="62" t="s">
        <v>55</v>
      </c>
      <c r="B10" s="8" t="s">
        <v>168</v>
      </c>
      <c r="C10" s="9" t="s">
        <v>169</v>
      </c>
      <c r="D10" s="8" t="s">
        <v>75</v>
      </c>
      <c r="E10" s="8" t="s">
        <v>76</v>
      </c>
      <c r="F10" s="8" t="s">
        <v>170</v>
      </c>
      <c r="G10" s="8" t="s">
        <v>171</v>
      </c>
      <c r="H10" s="16">
        <v>921636</v>
      </c>
      <c r="I10" s="16">
        <v>921636</v>
      </c>
      <c r="J10" s="16"/>
      <c r="K10" s="16"/>
      <c r="L10" s="16">
        <v>921636</v>
      </c>
      <c r="M10" s="16"/>
      <c r="N10" s="16"/>
      <c r="O10" s="16"/>
      <c r="P10" s="22"/>
      <c r="Q10" s="16"/>
      <c r="R10" s="16"/>
      <c r="S10" s="16"/>
      <c r="T10" s="16"/>
      <c r="U10" s="16"/>
      <c r="V10" s="16"/>
      <c r="W10" s="16"/>
    </row>
    <row r="11" ht="18.75" customHeight="1" spans="1:23">
      <c r="A11" s="62" t="s">
        <v>55</v>
      </c>
      <c r="B11" s="8" t="s">
        <v>168</v>
      </c>
      <c r="C11" s="9" t="s">
        <v>169</v>
      </c>
      <c r="D11" s="8" t="s">
        <v>75</v>
      </c>
      <c r="E11" s="8" t="s">
        <v>76</v>
      </c>
      <c r="F11" s="8" t="s">
        <v>172</v>
      </c>
      <c r="G11" s="8" t="s">
        <v>173</v>
      </c>
      <c r="H11" s="16">
        <v>1301700</v>
      </c>
      <c r="I11" s="16">
        <v>1301700</v>
      </c>
      <c r="J11" s="16"/>
      <c r="K11" s="16"/>
      <c r="L11" s="16">
        <v>1301700</v>
      </c>
      <c r="M11" s="16"/>
      <c r="N11" s="16"/>
      <c r="O11" s="16"/>
      <c r="P11" s="22"/>
      <c r="Q11" s="16"/>
      <c r="R11" s="16"/>
      <c r="S11" s="16"/>
      <c r="T11" s="16"/>
      <c r="U11" s="16"/>
      <c r="V11" s="16"/>
      <c r="W11" s="16"/>
    </row>
    <row r="12" ht="18.75" customHeight="1" spans="1:23">
      <c r="A12" s="62" t="s">
        <v>55</v>
      </c>
      <c r="B12" s="8" t="s">
        <v>168</v>
      </c>
      <c r="C12" s="9" t="s">
        <v>169</v>
      </c>
      <c r="D12" s="8" t="s">
        <v>75</v>
      </c>
      <c r="E12" s="8" t="s">
        <v>76</v>
      </c>
      <c r="F12" s="8" t="s">
        <v>174</v>
      </c>
      <c r="G12" s="8" t="s">
        <v>175</v>
      </c>
      <c r="H12" s="16">
        <v>6000</v>
      </c>
      <c r="I12" s="16">
        <v>6000</v>
      </c>
      <c r="J12" s="16"/>
      <c r="K12" s="16"/>
      <c r="L12" s="16">
        <v>6000</v>
      </c>
      <c r="M12" s="16"/>
      <c r="N12" s="16"/>
      <c r="O12" s="16"/>
      <c r="P12" s="22"/>
      <c r="Q12" s="16"/>
      <c r="R12" s="16"/>
      <c r="S12" s="16"/>
      <c r="T12" s="16"/>
      <c r="U12" s="16"/>
      <c r="V12" s="16"/>
      <c r="W12" s="16"/>
    </row>
    <row r="13" ht="18.75" customHeight="1" spans="1:23">
      <c r="A13" s="62" t="s">
        <v>55</v>
      </c>
      <c r="B13" s="8" t="s">
        <v>168</v>
      </c>
      <c r="C13" s="9" t="s">
        <v>169</v>
      </c>
      <c r="D13" s="8" t="s">
        <v>75</v>
      </c>
      <c r="E13" s="8" t="s">
        <v>76</v>
      </c>
      <c r="F13" s="8" t="s">
        <v>174</v>
      </c>
      <c r="G13" s="8" t="s">
        <v>175</v>
      </c>
      <c r="H13" s="16">
        <v>76803</v>
      </c>
      <c r="I13" s="16">
        <v>76803</v>
      </c>
      <c r="J13" s="16"/>
      <c r="K13" s="16"/>
      <c r="L13" s="16">
        <v>76803</v>
      </c>
      <c r="M13" s="16"/>
      <c r="N13" s="16"/>
      <c r="O13" s="16"/>
      <c r="P13" s="22"/>
      <c r="Q13" s="16"/>
      <c r="R13" s="16"/>
      <c r="S13" s="16"/>
      <c r="T13" s="16"/>
      <c r="U13" s="16"/>
      <c r="V13" s="16"/>
      <c r="W13" s="16"/>
    </row>
    <row r="14" ht="18.75" customHeight="1" spans="1:23">
      <c r="A14" s="62" t="s">
        <v>55</v>
      </c>
      <c r="B14" s="8" t="s">
        <v>176</v>
      </c>
      <c r="C14" s="9" t="s">
        <v>177</v>
      </c>
      <c r="D14" s="8" t="s">
        <v>79</v>
      </c>
      <c r="E14" s="8" t="s">
        <v>80</v>
      </c>
      <c r="F14" s="8" t="s">
        <v>170</v>
      </c>
      <c r="G14" s="8" t="s">
        <v>171</v>
      </c>
      <c r="H14" s="16">
        <v>323316</v>
      </c>
      <c r="I14" s="16">
        <v>323316</v>
      </c>
      <c r="J14" s="16"/>
      <c r="K14" s="16"/>
      <c r="L14" s="16">
        <v>323316</v>
      </c>
      <c r="M14" s="16"/>
      <c r="N14" s="16"/>
      <c r="O14" s="16"/>
      <c r="P14" s="22"/>
      <c r="Q14" s="16"/>
      <c r="R14" s="16"/>
      <c r="S14" s="16"/>
      <c r="T14" s="16"/>
      <c r="U14" s="16"/>
      <c r="V14" s="16"/>
      <c r="W14" s="16"/>
    </row>
    <row r="15" ht="18.75" customHeight="1" spans="1:23">
      <c r="A15" s="62" t="s">
        <v>55</v>
      </c>
      <c r="B15" s="8" t="s">
        <v>176</v>
      </c>
      <c r="C15" s="9" t="s">
        <v>177</v>
      </c>
      <c r="D15" s="8" t="s">
        <v>79</v>
      </c>
      <c r="E15" s="8" t="s">
        <v>80</v>
      </c>
      <c r="F15" s="8" t="s">
        <v>172</v>
      </c>
      <c r="G15" s="8" t="s">
        <v>173</v>
      </c>
      <c r="H15" s="16">
        <v>37560</v>
      </c>
      <c r="I15" s="16">
        <v>37560</v>
      </c>
      <c r="J15" s="16"/>
      <c r="K15" s="16"/>
      <c r="L15" s="16">
        <v>37560</v>
      </c>
      <c r="M15" s="16"/>
      <c r="N15" s="16"/>
      <c r="O15" s="16"/>
      <c r="P15" s="22"/>
      <c r="Q15" s="16"/>
      <c r="R15" s="16"/>
      <c r="S15" s="16"/>
      <c r="T15" s="16"/>
      <c r="U15" s="16"/>
      <c r="V15" s="16"/>
      <c r="W15" s="16"/>
    </row>
    <row r="16" ht="18.75" customHeight="1" spans="1:23">
      <c r="A16" s="62" t="s">
        <v>55</v>
      </c>
      <c r="B16" s="8" t="s">
        <v>176</v>
      </c>
      <c r="C16" s="9" t="s">
        <v>177</v>
      </c>
      <c r="D16" s="8" t="s">
        <v>79</v>
      </c>
      <c r="E16" s="8" t="s">
        <v>80</v>
      </c>
      <c r="F16" s="8" t="s">
        <v>174</v>
      </c>
      <c r="G16" s="8" t="s">
        <v>175</v>
      </c>
      <c r="H16" s="16">
        <v>26943</v>
      </c>
      <c r="I16" s="16">
        <v>26943</v>
      </c>
      <c r="J16" s="16"/>
      <c r="K16" s="16"/>
      <c r="L16" s="16">
        <v>26943</v>
      </c>
      <c r="M16" s="16"/>
      <c r="N16" s="16"/>
      <c r="O16" s="16"/>
      <c r="P16" s="22"/>
      <c r="Q16" s="16"/>
      <c r="R16" s="16"/>
      <c r="S16" s="16"/>
      <c r="T16" s="16"/>
      <c r="U16" s="16"/>
      <c r="V16" s="16"/>
      <c r="W16" s="16"/>
    </row>
    <row r="17" ht="18.75" customHeight="1" spans="1:23">
      <c r="A17" s="62" t="s">
        <v>55</v>
      </c>
      <c r="B17" s="8" t="s">
        <v>176</v>
      </c>
      <c r="C17" s="9" t="s">
        <v>177</v>
      </c>
      <c r="D17" s="8" t="s">
        <v>79</v>
      </c>
      <c r="E17" s="8" t="s">
        <v>80</v>
      </c>
      <c r="F17" s="8" t="s">
        <v>174</v>
      </c>
      <c r="G17" s="8" t="s">
        <v>175</v>
      </c>
      <c r="H17" s="16">
        <v>2400</v>
      </c>
      <c r="I17" s="16">
        <v>2400</v>
      </c>
      <c r="J17" s="16"/>
      <c r="K17" s="16"/>
      <c r="L17" s="16">
        <v>2400</v>
      </c>
      <c r="M17" s="16"/>
      <c r="N17" s="16"/>
      <c r="O17" s="16"/>
      <c r="P17" s="22"/>
      <c r="Q17" s="16"/>
      <c r="R17" s="16"/>
      <c r="S17" s="16"/>
      <c r="T17" s="16"/>
      <c r="U17" s="16"/>
      <c r="V17" s="16"/>
      <c r="W17" s="16"/>
    </row>
    <row r="18" ht="18.75" customHeight="1" spans="1:23">
      <c r="A18" s="62" t="s">
        <v>55</v>
      </c>
      <c r="B18" s="8" t="s">
        <v>176</v>
      </c>
      <c r="C18" s="9" t="s">
        <v>177</v>
      </c>
      <c r="D18" s="8" t="s">
        <v>79</v>
      </c>
      <c r="E18" s="8" t="s">
        <v>80</v>
      </c>
      <c r="F18" s="8" t="s">
        <v>178</v>
      </c>
      <c r="G18" s="8" t="s">
        <v>179</v>
      </c>
      <c r="H18" s="16">
        <v>240000</v>
      </c>
      <c r="I18" s="16">
        <v>240000</v>
      </c>
      <c r="J18" s="16"/>
      <c r="K18" s="16"/>
      <c r="L18" s="16">
        <v>240000</v>
      </c>
      <c r="M18" s="16"/>
      <c r="N18" s="16"/>
      <c r="O18" s="16"/>
      <c r="P18" s="22"/>
      <c r="Q18" s="16"/>
      <c r="R18" s="16"/>
      <c r="S18" s="16"/>
      <c r="T18" s="16"/>
      <c r="U18" s="16"/>
      <c r="V18" s="16"/>
      <c r="W18" s="16"/>
    </row>
    <row r="19" ht="18.75" customHeight="1" spans="1:23">
      <c r="A19" s="62" t="s">
        <v>55</v>
      </c>
      <c r="B19" s="8" t="s">
        <v>176</v>
      </c>
      <c r="C19" s="9" t="s">
        <v>177</v>
      </c>
      <c r="D19" s="8" t="s">
        <v>79</v>
      </c>
      <c r="E19" s="8" t="s">
        <v>80</v>
      </c>
      <c r="F19" s="8" t="s">
        <v>178</v>
      </c>
      <c r="G19" s="8" t="s">
        <v>179</v>
      </c>
      <c r="H19" s="16">
        <v>120840</v>
      </c>
      <c r="I19" s="16">
        <v>120840</v>
      </c>
      <c r="J19" s="16"/>
      <c r="K19" s="16"/>
      <c r="L19" s="16">
        <v>120840</v>
      </c>
      <c r="M19" s="16"/>
      <c r="N19" s="16"/>
      <c r="O19" s="16"/>
      <c r="P19" s="22"/>
      <c r="Q19" s="16"/>
      <c r="R19" s="16"/>
      <c r="S19" s="16"/>
      <c r="T19" s="16"/>
      <c r="U19" s="16"/>
      <c r="V19" s="16"/>
      <c r="W19" s="16"/>
    </row>
    <row r="20" ht="18.75" customHeight="1" spans="1:23">
      <c r="A20" s="62" t="s">
        <v>55</v>
      </c>
      <c r="B20" s="8" t="s">
        <v>180</v>
      </c>
      <c r="C20" s="9" t="s">
        <v>181</v>
      </c>
      <c r="D20" s="8" t="s">
        <v>75</v>
      </c>
      <c r="E20" s="8" t="s">
        <v>76</v>
      </c>
      <c r="F20" s="8" t="s">
        <v>182</v>
      </c>
      <c r="G20" s="8" t="s">
        <v>183</v>
      </c>
      <c r="H20" s="16">
        <v>691.16</v>
      </c>
      <c r="I20" s="16">
        <v>691.16</v>
      </c>
      <c r="J20" s="16"/>
      <c r="K20" s="16"/>
      <c r="L20" s="16">
        <v>691.16</v>
      </c>
      <c r="M20" s="16"/>
      <c r="N20" s="16"/>
      <c r="O20" s="16"/>
      <c r="P20" s="22"/>
      <c r="Q20" s="16"/>
      <c r="R20" s="16"/>
      <c r="S20" s="16"/>
      <c r="T20" s="16"/>
      <c r="U20" s="16"/>
      <c r="V20" s="16"/>
      <c r="W20" s="16"/>
    </row>
    <row r="21" ht="18.75" customHeight="1" spans="1:23">
      <c r="A21" s="62" t="s">
        <v>55</v>
      </c>
      <c r="B21" s="8" t="s">
        <v>180</v>
      </c>
      <c r="C21" s="9" t="s">
        <v>181</v>
      </c>
      <c r="D21" s="8" t="s">
        <v>79</v>
      </c>
      <c r="E21" s="8" t="s">
        <v>80</v>
      </c>
      <c r="F21" s="8" t="s">
        <v>182</v>
      </c>
      <c r="G21" s="8" t="s">
        <v>183</v>
      </c>
      <c r="H21" s="16">
        <v>5570.9</v>
      </c>
      <c r="I21" s="16">
        <v>5570.9</v>
      </c>
      <c r="J21" s="16"/>
      <c r="K21" s="16"/>
      <c r="L21" s="16">
        <v>5570.9</v>
      </c>
      <c r="M21" s="16"/>
      <c r="N21" s="16"/>
      <c r="O21" s="16"/>
      <c r="P21" s="22"/>
      <c r="Q21" s="16"/>
      <c r="R21" s="16"/>
      <c r="S21" s="16"/>
      <c r="T21" s="16"/>
      <c r="U21" s="16"/>
      <c r="V21" s="16"/>
      <c r="W21" s="16"/>
    </row>
    <row r="22" ht="25" customHeight="1" spans="1:23">
      <c r="A22" s="62" t="s">
        <v>55</v>
      </c>
      <c r="B22" s="8" t="s">
        <v>180</v>
      </c>
      <c r="C22" s="9" t="s">
        <v>181</v>
      </c>
      <c r="D22" s="8" t="s">
        <v>96</v>
      </c>
      <c r="E22" s="9" t="s">
        <v>97</v>
      </c>
      <c r="F22" s="8" t="s">
        <v>184</v>
      </c>
      <c r="G22" s="9" t="s">
        <v>185</v>
      </c>
      <c r="H22" s="16">
        <v>493736.64</v>
      </c>
      <c r="I22" s="16">
        <v>493736.64</v>
      </c>
      <c r="J22" s="16"/>
      <c r="K22" s="16"/>
      <c r="L22" s="16">
        <v>493736.64</v>
      </c>
      <c r="M22" s="16"/>
      <c r="N22" s="16"/>
      <c r="O22" s="16"/>
      <c r="P22" s="22"/>
      <c r="Q22" s="16"/>
      <c r="R22" s="16"/>
      <c r="S22" s="16"/>
      <c r="T22" s="16"/>
      <c r="U22" s="16"/>
      <c r="V22" s="16"/>
      <c r="W22" s="16"/>
    </row>
    <row r="23" ht="25" customHeight="1" spans="1:23">
      <c r="A23" s="62" t="s">
        <v>55</v>
      </c>
      <c r="B23" s="8" t="s">
        <v>180</v>
      </c>
      <c r="C23" s="9" t="s">
        <v>181</v>
      </c>
      <c r="D23" s="8" t="s">
        <v>106</v>
      </c>
      <c r="E23" s="8" t="s">
        <v>107</v>
      </c>
      <c r="F23" s="8" t="s">
        <v>186</v>
      </c>
      <c r="G23" s="9" t="s">
        <v>187</v>
      </c>
      <c r="H23" s="16">
        <v>190070.91</v>
      </c>
      <c r="I23" s="16">
        <v>190070.91</v>
      </c>
      <c r="J23" s="16"/>
      <c r="K23" s="16"/>
      <c r="L23" s="16">
        <v>190070.91</v>
      </c>
      <c r="M23" s="16"/>
      <c r="N23" s="16"/>
      <c r="O23" s="16"/>
      <c r="P23" s="22"/>
      <c r="Q23" s="16"/>
      <c r="R23" s="16"/>
      <c r="S23" s="16"/>
      <c r="T23" s="16"/>
      <c r="U23" s="16"/>
      <c r="V23" s="16"/>
      <c r="W23" s="16"/>
    </row>
    <row r="24" ht="25" customHeight="1" spans="1:23">
      <c r="A24" s="62" t="s">
        <v>55</v>
      </c>
      <c r="B24" s="8" t="s">
        <v>180</v>
      </c>
      <c r="C24" s="9" t="s">
        <v>181</v>
      </c>
      <c r="D24" s="8" t="s">
        <v>108</v>
      </c>
      <c r="E24" s="8" t="s">
        <v>109</v>
      </c>
      <c r="F24" s="8" t="s">
        <v>186</v>
      </c>
      <c r="G24" s="9" t="s">
        <v>187</v>
      </c>
      <c r="H24" s="16">
        <v>66054.97</v>
      </c>
      <c r="I24" s="16">
        <v>66054.97</v>
      </c>
      <c r="J24" s="16"/>
      <c r="K24" s="16"/>
      <c r="L24" s="16">
        <v>66054.97</v>
      </c>
      <c r="M24" s="16"/>
      <c r="N24" s="16"/>
      <c r="O24" s="16"/>
      <c r="P24" s="22"/>
      <c r="Q24" s="16"/>
      <c r="R24" s="16"/>
      <c r="S24" s="16"/>
      <c r="T24" s="16"/>
      <c r="U24" s="16"/>
      <c r="V24" s="16"/>
      <c r="W24" s="16"/>
    </row>
    <row r="25" ht="25" customHeight="1" spans="1:23">
      <c r="A25" s="62" t="s">
        <v>55</v>
      </c>
      <c r="B25" s="8" t="s">
        <v>180</v>
      </c>
      <c r="C25" s="9" t="s">
        <v>181</v>
      </c>
      <c r="D25" s="8" t="s">
        <v>110</v>
      </c>
      <c r="E25" s="9" t="s">
        <v>111</v>
      </c>
      <c r="F25" s="8" t="s">
        <v>182</v>
      </c>
      <c r="G25" s="8" t="s">
        <v>183</v>
      </c>
      <c r="H25" s="16">
        <v>15429.27</v>
      </c>
      <c r="I25" s="16">
        <v>15429.27</v>
      </c>
      <c r="J25" s="16"/>
      <c r="K25" s="16"/>
      <c r="L25" s="16">
        <v>15429.27</v>
      </c>
      <c r="M25" s="16"/>
      <c r="N25" s="16"/>
      <c r="O25" s="16"/>
      <c r="P25" s="22"/>
      <c r="Q25" s="16"/>
      <c r="R25" s="16"/>
      <c r="S25" s="16"/>
      <c r="T25" s="16"/>
      <c r="U25" s="16"/>
      <c r="V25" s="16"/>
      <c r="W25" s="16"/>
    </row>
    <row r="26" ht="25" customHeight="1" spans="1:23">
      <c r="A26" s="62" t="s">
        <v>55</v>
      </c>
      <c r="B26" s="8" t="s">
        <v>180</v>
      </c>
      <c r="C26" s="9" t="s">
        <v>181</v>
      </c>
      <c r="D26" s="8" t="s">
        <v>110</v>
      </c>
      <c r="E26" s="9" t="s">
        <v>111</v>
      </c>
      <c r="F26" s="8" t="s">
        <v>182</v>
      </c>
      <c r="G26" s="8" t="s">
        <v>183</v>
      </c>
      <c r="H26" s="16">
        <v>13061</v>
      </c>
      <c r="I26" s="16">
        <v>13061</v>
      </c>
      <c r="J26" s="16"/>
      <c r="K26" s="16"/>
      <c r="L26" s="16">
        <v>13061</v>
      </c>
      <c r="M26" s="16"/>
      <c r="N26" s="16"/>
      <c r="O26" s="16"/>
      <c r="P26" s="22"/>
      <c r="Q26" s="16"/>
      <c r="R26" s="16"/>
      <c r="S26" s="16"/>
      <c r="T26" s="16"/>
      <c r="U26" s="16"/>
      <c r="V26" s="16"/>
      <c r="W26" s="16"/>
    </row>
    <row r="27" ht="25" customHeight="1" spans="1:23">
      <c r="A27" s="62" t="s">
        <v>55</v>
      </c>
      <c r="B27" s="8" t="s">
        <v>180</v>
      </c>
      <c r="C27" s="9" t="s">
        <v>181</v>
      </c>
      <c r="D27" s="8" t="s">
        <v>110</v>
      </c>
      <c r="E27" s="9" t="s">
        <v>111</v>
      </c>
      <c r="F27" s="8" t="s">
        <v>182</v>
      </c>
      <c r="G27" s="8" t="s">
        <v>183</v>
      </c>
      <c r="H27" s="16">
        <v>3177</v>
      </c>
      <c r="I27" s="16">
        <v>3177</v>
      </c>
      <c r="J27" s="16"/>
      <c r="K27" s="16"/>
      <c r="L27" s="16">
        <v>3177</v>
      </c>
      <c r="M27" s="16"/>
      <c r="N27" s="16"/>
      <c r="O27" s="16"/>
      <c r="P27" s="22"/>
      <c r="Q27" s="16"/>
      <c r="R27" s="16"/>
      <c r="S27" s="16"/>
      <c r="T27" s="16"/>
      <c r="U27" s="16"/>
      <c r="V27" s="16"/>
      <c r="W27" s="16"/>
    </row>
    <row r="28" ht="18.75" customHeight="1" spans="1:23">
      <c r="A28" s="62" t="s">
        <v>55</v>
      </c>
      <c r="B28" s="8" t="s">
        <v>188</v>
      </c>
      <c r="C28" s="9" t="s">
        <v>123</v>
      </c>
      <c r="D28" s="8" t="s">
        <v>122</v>
      </c>
      <c r="E28" s="8" t="s">
        <v>123</v>
      </c>
      <c r="F28" s="8" t="s">
        <v>189</v>
      </c>
      <c r="G28" s="8" t="s">
        <v>123</v>
      </c>
      <c r="H28" s="16">
        <v>423012</v>
      </c>
      <c r="I28" s="16">
        <v>423012</v>
      </c>
      <c r="J28" s="16"/>
      <c r="K28" s="16"/>
      <c r="L28" s="16">
        <v>423012</v>
      </c>
      <c r="M28" s="16"/>
      <c r="N28" s="16"/>
      <c r="O28" s="16"/>
      <c r="P28" s="22"/>
      <c r="Q28" s="16"/>
      <c r="R28" s="16"/>
      <c r="S28" s="16"/>
      <c r="T28" s="16"/>
      <c r="U28" s="16"/>
      <c r="V28" s="16"/>
      <c r="W28" s="16"/>
    </row>
    <row r="29" ht="25" customHeight="1" spans="1:23">
      <c r="A29" s="62" t="s">
        <v>55</v>
      </c>
      <c r="B29" s="8" t="s">
        <v>190</v>
      </c>
      <c r="C29" s="9" t="s">
        <v>191</v>
      </c>
      <c r="D29" s="8" t="s">
        <v>75</v>
      </c>
      <c r="E29" s="8" t="s">
        <v>76</v>
      </c>
      <c r="F29" s="8" t="s">
        <v>192</v>
      </c>
      <c r="G29" s="8" t="s">
        <v>193</v>
      </c>
      <c r="H29" s="16">
        <v>58000</v>
      </c>
      <c r="I29" s="16">
        <v>58000</v>
      </c>
      <c r="J29" s="16"/>
      <c r="K29" s="16"/>
      <c r="L29" s="16">
        <v>58000</v>
      </c>
      <c r="M29" s="16"/>
      <c r="N29" s="16"/>
      <c r="O29" s="16"/>
      <c r="P29" s="22"/>
      <c r="Q29" s="16"/>
      <c r="R29" s="16"/>
      <c r="S29" s="16"/>
      <c r="T29" s="16"/>
      <c r="U29" s="16"/>
      <c r="V29" s="16"/>
      <c r="W29" s="16"/>
    </row>
    <row r="30" ht="18.75" customHeight="1" spans="1:23">
      <c r="A30" s="62" t="s">
        <v>55</v>
      </c>
      <c r="B30" s="8" t="s">
        <v>194</v>
      </c>
      <c r="C30" s="9" t="s">
        <v>195</v>
      </c>
      <c r="D30" s="8" t="s">
        <v>75</v>
      </c>
      <c r="E30" s="8" t="s">
        <v>76</v>
      </c>
      <c r="F30" s="8" t="s">
        <v>196</v>
      </c>
      <c r="G30" s="8" t="s">
        <v>195</v>
      </c>
      <c r="H30" s="16">
        <v>44504.4</v>
      </c>
      <c r="I30" s="16">
        <v>44504.4</v>
      </c>
      <c r="J30" s="16"/>
      <c r="K30" s="16"/>
      <c r="L30" s="16">
        <v>44504.4</v>
      </c>
      <c r="M30" s="16"/>
      <c r="N30" s="16"/>
      <c r="O30" s="16"/>
      <c r="P30" s="22"/>
      <c r="Q30" s="16"/>
      <c r="R30" s="16"/>
      <c r="S30" s="16"/>
      <c r="T30" s="16"/>
      <c r="U30" s="16"/>
      <c r="V30" s="16"/>
      <c r="W30" s="16"/>
    </row>
    <row r="31" ht="18.75" customHeight="1" spans="1:23">
      <c r="A31" s="62" t="s">
        <v>55</v>
      </c>
      <c r="B31" s="8" t="s">
        <v>194</v>
      </c>
      <c r="C31" s="9" t="s">
        <v>195</v>
      </c>
      <c r="D31" s="8" t="s">
        <v>79</v>
      </c>
      <c r="E31" s="8" t="s">
        <v>80</v>
      </c>
      <c r="F31" s="8" t="s">
        <v>196</v>
      </c>
      <c r="G31" s="8" t="s">
        <v>195</v>
      </c>
      <c r="H31" s="16">
        <v>17314.32</v>
      </c>
      <c r="I31" s="16">
        <v>17314.32</v>
      </c>
      <c r="J31" s="16"/>
      <c r="K31" s="16"/>
      <c r="L31" s="16">
        <v>17314.32</v>
      </c>
      <c r="M31" s="16"/>
      <c r="N31" s="16"/>
      <c r="O31" s="16"/>
      <c r="P31" s="22"/>
      <c r="Q31" s="16"/>
      <c r="R31" s="16"/>
      <c r="S31" s="16"/>
      <c r="T31" s="16"/>
      <c r="U31" s="16"/>
      <c r="V31" s="16"/>
      <c r="W31" s="16"/>
    </row>
    <row r="32" ht="18.75" customHeight="1" spans="1:23">
      <c r="A32" s="62" t="s">
        <v>55</v>
      </c>
      <c r="B32" s="8" t="s">
        <v>197</v>
      </c>
      <c r="C32" s="9" t="s">
        <v>198</v>
      </c>
      <c r="D32" s="8" t="s">
        <v>75</v>
      </c>
      <c r="E32" s="8" t="s">
        <v>76</v>
      </c>
      <c r="F32" s="8" t="s">
        <v>199</v>
      </c>
      <c r="G32" s="8" t="s">
        <v>200</v>
      </c>
      <c r="H32" s="16">
        <v>80000</v>
      </c>
      <c r="I32" s="16">
        <v>80000</v>
      </c>
      <c r="J32" s="16"/>
      <c r="K32" s="16"/>
      <c r="L32" s="16">
        <v>80000</v>
      </c>
      <c r="M32" s="16"/>
      <c r="N32" s="16"/>
      <c r="O32" s="16"/>
      <c r="P32" s="22"/>
      <c r="Q32" s="16"/>
      <c r="R32" s="16"/>
      <c r="S32" s="16"/>
      <c r="T32" s="16"/>
      <c r="U32" s="16"/>
      <c r="V32" s="16"/>
      <c r="W32" s="16"/>
    </row>
    <row r="33" ht="18.75" customHeight="1" spans="1:23">
      <c r="A33" s="62" t="s">
        <v>55</v>
      </c>
      <c r="B33" s="8" t="s">
        <v>197</v>
      </c>
      <c r="C33" s="9" t="s">
        <v>198</v>
      </c>
      <c r="D33" s="8" t="s">
        <v>75</v>
      </c>
      <c r="E33" s="8" t="s">
        <v>76</v>
      </c>
      <c r="F33" s="8" t="s">
        <v>201</v>
      </c>
      <c r="G33" s="8" t="s">
        <v>202</v>
      </c>
      <c r="H33" s="16">
        <v>4050</v>
      </c>
      <c r="I33" s="16">
        <v>4050</v>
      </c>
      <c r="J33" s="16"/>
      <c r="K33" s="16"/>
      <c r="L33" s="16">
        <v>4050</v>
      </c>
      <c r="M33" s="16"/>
      <c r="N33" s="16"/>
      <c r="O33" s="16"/>
      <c r="P33" s="22"/>
      <c r="Q33" s="16"/>
      <c r="R33" s="16"/>
      <c r="S33" s="16"/>
      <c r="T33" s="16"/>
      <c r="U33" s="16"/>
      <c r="V33" s="16"/>
      <c r="W33" s="16"/>
    </row>
    <row r="34" ht="18.75" customHeight="1" spans="1:23">
      <c r="A34" s="62" t="s">
        <v>55</v>
      </c>
      <c r="B34" s="8" t="s">
        <v>197</v>
      </c>
      <c r="C34" s="9" t="s">
        <v>198</v>
      </c>
      <c r="D34" s="8" t="s">
        <v>75</v>
      </c>
      <c r="E34" s="8" t="s">
        <v>76</v>
      </c>
      <c r="F34" s="8" t="s">
        <v>203</v>
      </c>
      <c r="G34" s="8" t="s">
        <v>204</v>
      </c>
      <c r="H34" s="16">
        <v>4050</v>
      </c>
      <c r="I34" s="16">
        <v>4050</v>
      </c>
      <c r="J34" s="16"/>
      <c r="K34" s="16"/>
      <c r="L34" s="16">
        <v>4050</v>
      </c>
      <c r="M34" s="16"/>
      <c r="N34" s="16"/>
      <c r="O34" s="16"/>
      <c r="P34" s="22"/>
      <c r="Q34" s="16"/>
      <c r="R34" s="16"/>
      <c r="S34" s="16"/>
      <c r="T34" s="16"/>
      <c r="U34" s="16"/>
      <c r="V34" s="16"/>
      <c r="W34" s="16"/>
    </row>
    <row r="35" ht="18.75" customHeight="1" spans="1:23">
      <c r="A35" s="62" t="s">
        <v>55</v>
      </c>
      <c r="B35" s="8" t="s">
        <v>197</v>
      </c>
      <c r="C35" s="9" t="s">
        <v>198</v>
      </c>
      <c r="D35" s="8" t="s">
        <v>75</v>
      </c>
      <c r="E35" s="8" t="s">
        <v>76</v>
      </c>
      <c r="F35" s="8" t="s">
        <v>205</v>
      </c>
      <c r="G35" s="8" t="s">
        <v>206</v>
      </c>
      <c r="H35" s="16">
        <v>3360</v>
      </c>
      <c r="I35" s="16">
        <v>3360</v>
      </c>
      <c r="J35" s="16"/>
      <c r="K35" s="16"/>
      <c r="L35" s="16">
        <v>3360</v>
      </c>
      <c r="M35" s="16"/>
      <c r="N35" s="16"/>
      <c r="O35" s="16"/>
      <c r="P35" s="22"/>
      <c r="Q35" s="16"/>
      <c r="R35" s="16"/>
      <c r="S35" s="16"/>
      <c r="T35" s="16"/>
      <c r="U35" s="16"/>
      <c r="V35" s="16"/>
      <c r="W35" s="16"/>
    </row>
    <row r="36" ht="18.75" customHeight="1" spans="1:23">
      <c r="A36" s="62" t="s">
        <v>55</v>
      </c>
      <c r="B36" s="8" t="s">
        <v>197</v>
      </c>
      <c r="C36" s="9" t="s">
        <v>198</v>
      </c>
      <c r="D36" s="8" t="s">
        <v>75</v>
      </c>
      <c r="E36" s="8" t="s">
        <v>76</v>
      </c>
      <c r="F36" s="8" t="s">
        <v>207</v>
      </c>
      <c r="G36" s="8" t="s">
        <v>208</v>
      </c>
      <c r="H36" s="16">
        <v>10000</v>
      </c>
      <c r="I36" s="16">
        <v>10000</v>
      </c>
      <c r="J36" s="16"/>
      <c r="K36" s="16"/>
      <c r="L36" s="16">
        <v>10000</v>
      </c>
      <c r="M36" s="16"/>
      <c r="N36" s="16"/>
      <c r="O36" s="16"/>
      <c r="P36" s="22"/>
      <c r="Q36" s="16"/>
      <c r="R36" s="16"/>
      <c r="S36" s="16"/>
      <c r="T36" s="16"/>
      <c r="U36" s="16"/>
      <c r="V36" s="16"/>
      <c r="W36" s="16"/>
    </row>
    <row r="37" ht="18.75" customHeight="1" spans="1:23">
      <c r="A37" s="62" t="s">
        <v>55</v>
      </c>
      <c r="B37" s="8" t="s">
        <v>197</v>
      </c>
      <c r="C37" s="9" t="s">
        <v>198</v>
      </c>
      <c r="D37" s="8" t="s">
        <v>75</v>
      </c>
      <c r="E37" s="8" t="s">
        <v>76</v>
      </c>
      <c r="F37" s="8" t="s">
        <v>209</v>
      </c>
      <c r="G37" s="8" t="s">
        <v>210</v>
      </c>
      <c r="H37" s="16">
        <v>45540</v>
      </c>
      <c r="I37" s="16">
        <v>45540</v>
      </c>
      <c r="J37" s="16"/>
      <c r="K37" s="16"/>
      <c r="L37" s="16">
        <v>45540</v>
      </c>
      <c r="M37" s="16"/>
      <c r="N37" s="16"/>
      <c r="O37" s="16"/>
      <c r="P37" s="22"/>
      <c r="Q37" s="16"/>
      <c r="R37" s="16"/>
      <c r="S37" s="16"/>
      <c r="T37" s="16"/>
      <c r="U37" s="16"/>
      <c r="V37" s="16"/>
      <c r="W37" s="16"/>
    </row>
    <row r="38" ht="18.75" customHeight="1" spans="1:23">
      <c r="A38" s="62" t="s">
        <v>55</v>
      </c>
      <c r="B38" s="8" t="s">
        <v>197</v>
      </c>
      <c r="C38" s="9" t="s">
        <v>198</v>
      </c>
      <c r="D38" s="8" t="s">
        <v>75</v>
      </c>
      <c r="E38" s="8" t="s">
        <v>76</v>
      </c>
      <c r="F38" s="8" t="s">
        <v>211</v>
      </c>
      <c r="G38" s="8" t="s">
        <v>212</v>
      </c>
      <c r="H38" s="16">
        <v>17880</v>
      </c>
      <c r="I38" s="16">
        <v>17880</v>
      </c>
      <c r="J38" s="16"/>
      <c r="K38" s="16"/>
      <c r="L38" s="16">
        <v>17880</v>
      </c>
      <c r="M38" s="16"/>
      <c r="N38" s="16"/>
      <c r="O38" s="16"/>
      <c r="P38" s="22"/>
      <c r="Q38" s="16"/>
      <c r="R38" s="16"/>
      <c r="S38" s="16"/>
      <c r="T38" s="16"/>
      <c r="U38" s="16"/>
      <c r="V38" s="16"/>
      <c r="W38" s="16"/>
    </row>
    <row r="39" ht="18.75" customHeight="1" spans="1:23">
      <c r="A39" s="62" t="s">
        <v>55</v>
      </c>
      <c r="B39" s="8" t="s">
        <v>197</v>
      </c>
      <c r="C39" s="9" t="s">
        <v>198</v>
      </c>
      <c r="D39" s="8" t="s">
        <v>79</v>
      </c>
      <c r="E39" s="8" t="s">
        <v>80</v>
      </c>
      <c r="F39" s="8" t="s">
        <v>199</v>
      </c>
      <c r="G39" s="8" t="s">
        <v>200</v>
      </c>
      <c r="H39" s="16">
        <v>72240</v>
      </c>
      <c r="I39" s="16">
        <v>72240</v>
      </c>
      <c r="J39" s="16"/>
      <c r="K39" s="16"/>
      <c r="L39" s="16">
        <v>72240</v>
      </c>
      <c r="M39" s="16"/>
      <c r="N39" s="16"/>
      <c r="O39" s="16"/>
      <c r="P39" s="22"/>
      <c r="Q39" s="16"/>
      <c r="R39" s="16"/>
      <c r="S39" s="16"/>
      <c r="T39" s="16"/>
      <c r="U39" s="16"/>
      <c r="V39" s="16"/>
      <c r="W39" s="16"/>
    </row>
    <row r="40" ht="25" customHeight="1" spans="1:23">
      <c r="A40" s="62" t="s">
        <v>55</v>
      </c>
      <c r="B40" s="8" t="s">
        <v>197</v>
      </c>
      <c r="C40" s="9" t="s">
        <v>198</v>
      </c>
      <c r="D40" s="8" t="s">
        <v>92</v>
      </c>
      <c r="E40" s="8" t="s">
        <v>93</v>
      </c>
      <c r="F40" s="8" t="s">
        <v>213</v>
      </c>
      <c r="G40" s="9" t="s">
        <v>214</v>
      </c>
      <c r="H40" s="16">
        <v>10200</v>
      </c>
      <c r="I40" s="16">
        <v>10200</v>
      </c>
      <c r="J40" s="16"/>
      <c r="K40" s="16"/>
      <c r="L40" s="16">
        <v>10200</v>
      </c>
      <c r="M40" s="16"/>
      <c r="N40" s="16"/>
      <c r="O40" s="16"/>
      <c r="P40" s="22"/>
      <c r="Q40" s="16"/>
      <c r="R40" s="16"/>
      <c r="S40" s="16"/>
      <c r="T40" s="16"/>
      <c r="U40" s="16"/>
      <c r="V40" s="16"/>
      <c r="W40" s="16"/>
    </row>
    <row r="41" ht="25" customHeight="1" spans="1:23">
      <c r="A41" s="62" t="s">
        <v>55</v>
      </c>
      <c r="B41" s="8" t="s">
        <v>197</v>
      </c>
      <c r="C41" s="9" t="s">
        <v>198</v>
      </c>
      <c r="D41" s="8" t="s">
        <v>94</v>
      </c>
      <c r="E41" s="8" t="s">
        <v>95</v>
      </c>
      <c r="F41" s="8" t="s">
        <v>213</v>
      </c>
      <c r="G41" s="9" t="s">
        <v>214</v>
      </c>
      <c r="H41" s="16">
        <v>600</v>
      </c>
      <c r="I41" s="16">
        <v>600</v>
      </c>
      <c r="J41" s="16"/>
      <c r="K41" s="16"/>
      <c r="L41" s="16">
        <v>600</v>
      </c>
      <c r="M41" s="16"/>
      <c r="N41" s="16"/>
      <c r="O41" s="16"/>
      <c r="P41" s="22"/>
      <c r="Q41" s="16"/>
      <c r="R41" s="16"/>
      <c r="S41" s="16"/>
      <c r="T41" s="16"/>
      <c r="U41" s="16"/>
      <c r="V41" s="16"/>
      <c r="W41" s="16"/>
    </row>
    <row r="42" ht="24" customHeight="1" spans="1:23">
      <c r="A42" s="62" t="s">
        <v>55</v>
      </c>
      <c r="B42" s="8" t="s">
        <v>215</v>
      </c>
      <c r="C42" s="9" t="s">
        <v>216</v>
      </c>
      <c r="D42" s="8" t="s">
        <v>75</v>
      </c>
      <c r="E42" s="8" t="s">
        <v>76</v>
      </c>
      <c r="F42" s="8" t="s">
        <v>211</v>
      </c>
      <c r="G42" s="8" t="s">
        <v>212</v>
      </c>
      <c r="H42" s="16">
        <v>178800</v>
      </c>
      <c r="I42" s="16">
        <v>178800</v>
      </c>
      <c r="J42" s="16"/>
      <c r="K42" s="16"/>
      <c r="L42" s="16">
        <v>178800</v>
      </c>
      <c r="M42" s="16"/>
      <c r="N42" s="16"/>
      <c r="O42" s="16"/>
      <c r="P42" s="22"/>
      <c r="Q42" s="16"/>
      <c r="R42" s="16"/>
      <c r="S42" s="16"/>
      <c r="T42" s="16"/>
      <c r="U42" s="16"/>
      <c r="V42" s="16"/>
      <c r="W42" s="16"/>
    </row>
    <row r="43" ht="18.75" customHeight="1" spans="1:23">
      <c r="A43" s="62" t="s">
        <v>55</v>
      </c>
      <c r="B43" s="8" t="s">
        <v>217</v>
      </c>
      <c r="C43" s="9" t="s">
        <v>147</v>
      </c>
      <c r="D43" s="8" t="s">
        <v>75</v>
      </c>
      <c r="E43" s="8" t="s">
        <v>76</v>
      </c>
      <c r="F43" s="8" t="s">
        <v>218</v>
      </c>
      <c r="G43" s="8" t="s">
        <v>147</v>
      </c>
      <c r="H43" s="16">
        <v>33600</v>
      </c>
      <c r="I43" s="16">
        <v>33600</v>
      </c>
      <c r="J43" s="16"/>
      <c r="K43" s="16"/>
      <c r="L43" s="16">
        <v>33600</v>
      </c>
      <c r="M43" s="16"/>
      <c r="N43" s="16"/>
      <c r="O43" s="16"/>
      <c r="P43" s="22"/>
      <c r="Q43" s="16"/>
      <c r="R43" s="16"/>
      <c r="S43" s="16"/>
      <c r="T43" s="16"/>
      <c r="U43" s="16"/>
      <c r="V43" s="16"/>
      <c r="W43" s="16"/>
    </row>
    <row r="44" ht="18.75" customHeight="1" spans="1:23">
      <c r="A44" s="62" t="s">
        <v>55</v>
      </c>
      <c r="B44" s="8" t="s">
        <v>219</v>
      </c>
      <c r="C44" s="9" t="s">
        <v>220</v>
      </c>
      <c r="D44" s="8" t="s">
        <v>79</v>
      </c>
      <c r="E44" s="8" t="s">
        <v>80</v>
      </c>
      <c r="F44" s="8" t="s">
        <v>178</v>
      </c>
      <c r="G44" s="8" t="s">
        <v>179</v>
      </c>
      <c r="H44" s="16">
        <v>19200</v>
      </c>
      <c r="I44" s="16">
        <v>19200</v>
      </c>
      <c r="J44" s="16"/>
      <c r="K44" s="16"/>
      <c r="L44" s="16">
        <v>19200</v>
      </c>
      <c r="M44" s="16"/>
      <c r="N44" s="16"/>
      <c r="O44" s="16"/>
      <c r="P44" s="22"/>
      <c r="Q44" s="16"/>
      <c r="R44" s="16"/>
      <c r="S44" s="16"/>
      <c r="T44" s="16"/>
      <c r="U44" s="16"/>
      <c r="V44" s="16"/>
      <c r="W44" s="16"/>
    </row>
    <row r="45" ht="18.75" customHeight="1" spans="1:23">
      <c r="A45" s="62" t="s">
        <v>55</v>
      </c>
      <c r="B45" s="8" t="s">
        <v>219</v>
      </c>
      <c r="C45" s="9" t="s">
        <v>220</v>
      </c>
      <c r="D45" s="8" t="s">
        <v>79</v>
      </c>
      <c r="E45" s="8" t="s">
        <v>80</v>
      </c>
      <c r="F45" s="8" t="s">
        <v>178</v>
      </c>
      <c r="G45" s="8" t="s">
        <v>179</v>
      </c>
      <c r="H45" s="16">
        <v>28704</v>
      </c>
      <c r="I45" s="16">
        <v>28704</v>
      </c>
      <c r="J45" s="16"/>
      <c r="K45" s="16"/>
      <c r="L45" s="16">
        <v>28704</v>
      </c>
      <c r="M45" s="16"/>
      <c r="N45" s="16"/>
      <c r="O45" s="16"/>
      <c r="P45" s="22"/>
      <c r="Q45" s="16"/>
      <c r="R45" s="16"/>
      <c r="S45" s="16"/>
      <c r="T45" s="16"/>
      <c r="U45" s="16"/>
      <c r="V45" s="16"/>
      <c r="W45" s="16"/>
    </row>
    <row r="46" ht="18.75" customHeight="1" spans="1:23">
      <c r="A46" s="62" t="s">
        <v>55</v>
      </c>
      <c r="B46" s="8" t="s">
        <v>219</v>
      </c>
      <c r="C46" s="9" t="s">
        <v>220</v>
      </c>
      <c r="D46" s="8" t="s">
        <v>79</v>
      </c>
      <c r="E46" s="8" t="s">
        <v>80</v>
      </c>
      <c r="F46" s="8" t="s">
        <v>178</v>
      </c>
      <c r="G46" s="8" t="s">
        <v>179</v>
      </c>
      <c r="H46" s="16">
        <v>96096</v>
      </c>
      <c r="I46" s="16">
        <v>96096</v>
      </c>
      <c r="J46" s="16"/>
      <c r="K46" s="16"/>
      <c r="L46" s="16">
        <v>96096</v>
      </c>
      <c r="M46" s="16"/>
      <c r="N46" s="16"/>
      <c r="O46" s="16"/>
      <c r="P46" s="22"/>
      <c r="Q46" s="16"/>
      <c r="R46" s="16"/>
      <c r="S46" s="16"/>
      <c r="T46" s="16"/>
      <c r="U46" s="16"/>
      <c r="V46" s="16"/>
      <c r="W46" s="16"/>
    </row>
    <row r="47" ht="18.75" customHeight="1" spans="1:23">
      <c r="A47" s="62" t="s">
        <v>55</v>
      </c>
      <c r="B47" s="8" t="s">
        <v>221</v>
      </c>
      <c r="C47" s="9" t="s">
        <v>222</v>
      </c>
      <c r="D47" s="8" t="s">
        <v>75</v>
      </c>
      <c r="E47" s="8" t="s">
        <v>76</v>
      </c>
      <c r="F47" s="8" t="s">
        <v>174</v>
      </c>
      <c r="G47" s="8" t="s">
        <v>175</v>
      </c>
      <c r="H47" s="16">
        <v>112333.97</v>
      </c>
      <c r="I47" s="16">
        <v>112333.97</v>
      </c>
      <c r="J47" s="16"/>
      <c r="K47" s="16"/>
      <c r="L47" s="16">
        <v>112333.97</v>
      </c>
      <c r="M47" s="16"/>
      <c r="N47" s="16"/>
      <c r="O47" s="16"/>
      <c r="P47" s="22"/>
      <c r="Q47" s="16"/>
      <c r="R47" s="16"/>
      <c r="S47" s="16"/>
      <c r="T47" s="16"/>
      <c r="U47" s="16"/>
      <c r="V47" s="16"/>
      <c r="W47" s="16"/>
    </row>
    <row r="48" ht="18.75" customHeight="1" spans="1:23">
      <c r="A48" s="62" t="s">
        <v>55</v>
      </c>
      <c r="B48" s="8" t="s">
        <v>221</v>
      </c>
      <c r="C48" s="9" t="s">
        <v>222</v>
      </c>
      <c r="D48" s="8" t="s">
        <v>75</v>
      </c>
      <c r="E48" s="8" t="s">
        <v>76</v>
      </c>
      <c r="F48" s="8" t="s">
        <v>174</v>
      </c>
      <c r="G48" s="8" t="s">
        <v>175</v>
      </c>
      <c r="H48" s="16">
        <v>228072</v>
      </c>
      <c r="I48" s="16">
        <v>228072</v>
      </c>
      <c r="J48" s="16"/>
      <c r="K48" s="16"/>
      <c r="L48" s="16">
        <v>228072</v>
      </c>
      <c r="M48" s="16"/>
      <c r="N48" s="16"/>
      <c r="O48" s="16"/>
      <c r="P48" s="22"/>
      <c r="Q48" s="16"/>
      <c r="R48" s="16"/>
      <c r="S48" s="16"/>
      <c r="T48" s="16"/>
      <c r="U48" s="16"/>
      <c r="V48" s="16"/>
      <c r="W48" s="16"/>
    </row>
    <row r="49" ht="18.75" customHeight="1" spans="1:23">
      <c r="A49" s="62" t="s">
        <v>55</v>
      </c>
      <c r="B49" s="8" t="s">
        <v>223</v>
      </c>
      <c r="C49" s="9" t="s">
        <v>224</v>
      </c>
      <c r="D49" s="8" t="s">
        <v>92</v>
      </c>
      <c r="E49" s="8" t="s">
        <v>93</v>
      </c>
      <c r="F49" s="8" t="s">
        <v>225</v>
      </c>
      <c r="G49" s="8" t="s">
        <v>226</v>
      </c>
      <c r="H49" s="16">
        <v>102000</v>
      </c>
      <c r="I49" s="16">
        <v>102000</v>
      </c>
      <c r="J49" s="16"/>
      <c r="K49" s="16"/>
      <c r="L49" s="16">
        <v>102000</v>
      </c>
      <c r="M49" s="16"/>
      <c r="N49" s="16"/>
      <c r="O49" s="16"/>
      <c r="P49" s="22"/>
      <c r="Q49" s="16"/>
      <c r="R49" s="16"/>
      <c r="S49" s="16"/>
      <c r="T49" s="16"/>
      <c r="U49" s="16"/>
      <c r="V49" s="16"/>
      <c r="W49" s="16"/>
    </row>
    <row r="50" ht="18.75" customHeight="1" spans="1:23">
      <c r="A50" s="62" t="s">
        <v>55</v>
      </c>
      <c r="B50" s="8" t="s">
        <v>223</v>
      </c>
      <c r="C50" s="9" t="s">
        <v>224</v>
      </c>
      <c r="D50" s="8" t="s">
        <v>94</v>
      </c>
      <c r="E50" s="8" t="s">
        <v>95</v>
      </c>
      <c r="F50" s="8" t="s">
        <v>225</v>
      </c>
      <c r="G50" s="8" t="s">
        <v>226</v>
      </c>
      <c r="H50" s="16">
        <v>6000</v>
      </c>
      <c r="I50" s="16">
        <v>6000</v>
      </c>
      <c r="J50" s="16"/>
      <c r="K50" s="16"/>
      <c r="L50" s="16">
        <v>6000</v>
      </c>
      <c r="M50" s="16"/>
      <c r="N50" s="16"/>
      <c r="O50" s="16"/>
      <c r="P50" s="22"/>
      <c r="Q50" s="16"/>
      <c r="R50" s="16"/>
      <c r="S50" s="16"/>
      <c r="T50" s="16"/>
      <c r="U50" s="16"/>
      <c r="V50" s="16"/>
      <c r="W50" s="16"/>
    </row>
    <row r="51" ht="18.75" customHeight="1" spans="1:23">
      <c r="A51" s="62" t="s">
        <v>55</v>
      </c>
      <c r="B51" s="8" t="s">
        <v>227</v>
      </c>
      <c r="C51" s="9" t="s">
        <v>228</v>
      </c>
      <c r="D51" s="8" t="s">
        <v>75</v>
      </c>
      <c r="E51" s="8" t="s">
        <v>76</v>
      </c>
      <c r="F51" s="8" t="s">
        <v>229</v>
      </c>
      <c r="G51" s="8" t="s">
        <v>228</v>
      </c>
      <c r="H51" s="16">
        <v>20000</v>
      </c>
      <c r="I51" s="16">
        <v>20000</v>
      </c>
      <c r="J51" s="16"/>
      <c r="K51" s="16"/>
      <c r="L51" s="16">
        <v>20000</v>
      </c>
      <c r="M51" s="16"/>
      <c r="N51" s="16"/>
      <c r="O51" s="16"/>
      <c r="P51" s="22"/>
      <c r="Q51" s="16"/>
      <c r="R51" s="16"/>
      <c r="S51" s="16"/>
      <c r="T51" s="16"/>
      <c r="U51" s="16"/>
      <c r="V51" s="16"/>
      <c r="W51" s="16"/>
    </row>
    <row r="52" ht="18.75" customHeight="1" spans="1:23">
      <c r="A52" s="62" t="s">
        <v>55</v>
      </c>
      <c r="B52" s="8" t="s">
        <v>227</v>
      </c>
      <c r="C52" s="9" t="s">
        <v>228</v>
      </c>
      <c r="D52" s="8" t="s">
        <v>79</v>
      </c>
      <c r="E52" s="8" t="s">
        <v>80</v>
      </c>
      <c r="F52" s="8" t="s">
        <v>229</v>
      </c>
      <c r="G52" s="8" t="s">
        <v>228</v>
      </c>
      <c r="H52" s="16">
        <v>8000</v>
      </c>
      <c r="I52" s="16">
        <v>8000</v>
      </c>
      <c r="J52" s="16"/>
      <c r="K52" s="16"/>
      <c r="L52" s="16">
        <v>8000</v>
      </c>
      <c r="M52" s="16"/>
      <c r="N52" s="16"/>
      <c r="O52" s="16"/>
      <c r="P52" s="22"/>
      <c r="Q52" s="16"/>
      <c r="R52" s="16"/>
      <c r="S52" s="16"/>
      <c r="T52" s="16"/>
      <c r="U52" s="16"/>
      <c r="V52" s="16"/>
      <c r="W52" s="16"/>
    </row>
    <row r="53" ht="18.75" customHeight="1" spans="1:23">
      <c r="A53" s="62" t="s">
        <v>55</v>
      </c>
      <c r="B53" s="8" t="s">
        <v>230</v>
      </c>
      <c r="C53" s="9" t="s">
        <v>231</v>
      </c>
      <c r="D53" s="8" t="s">
        <v>75</v>
      </c>
      <c r="E53" s="8" t="s">
        <v>76</v>
      </c>
      <c r="F53" s="8" t="s">
        <v>232</v>
      </c>
      <c r="G53" s="8" t="s">
        <v>233</v>
      </c>
      <c r="H53" s="16">
        <v>180000</v>
      </c>
      <c r="I53" s="16">
        <v>180000</v>
      </c>
      <c r="J53" s="16"/>
      <c r="K53" s="16"/>
      <c r="L53" s="16">
        <v>180000</v>
      </c>
      <c r="M53" s="16"/>
      <c r="N53" s="16"/>
      <c r="O53" s="16"/>
      <c r="P53" s="22"/>
      <c r="Q53" s="16"/>
      <c r="R53" s="16"/>
      <c r="S53" s="16"/>
      <c r="T53" s="16"/>
      <c r="U53" s="16"/>
      <c r="V53" s="16"/>
      <c r="W53" s="16"/>
    </row>
    <row r="54" ht="18.75" customHeight="1" spans="1:23">
      <c r="A54" s="62" t="s">
        <v>55</v>
      </c>
      <c r="B54" s="8" t="s">
        <v>234</v>
      </c>
      <c r="C54" s="9" t="s">
        <v>235</v>
      </c>
      <c r="D54" s="8" t="s">
        <v>75</v>
      </c>
      <c r="E54" s="8" t="s">
        <v>76</v>
      </c>
      <c r="F54" s="8" t="s">
        <v>209</v>
      </c>
      <c r="G54" s="8" t="s">
        <v>210</v>
      </c>
      <c r="H54" s="16">
        <v>11173.72</v>
      </c>
      <c r="I54" s="16"/>
      <c r="J54" s="16"/>
      <c r="K54" s="16"/>
      <c r="L54" s="16"/>
      <c r="M54" s="16"/>
      <c r="N54" s="16"/>
      <c r="O54" s="16"/>
      <c r="P54" s="22"/>
      <c r="Q54" s="16"/>
      <c r="R54" s="16">
        <v>11173.72</v>
      </c>
      <c r="S54" s="16"/>
      <c r="T54" s="16"/>
      <c r="U54" s="16"/>
      <c r="V54" s="16"/>
      <c r="W54" s="16">
        <v>11173.72</v>
      </c>
    </row>
    <row r="55" ht="18.75" customHeight="1" spans="1:23">
      <c r="A55" s="11" t="s">
        <v>31</v>
      </c>
      <c r="B55" s="11"/>
      <c r="C55" s="11"/>
      <c r="D55" s="11"/>
      <c r="E55" s="11"/>
      <c r="F55" s="11"/>
      <c r="G55" s="11"/>
      <c r="H55" s="16">
        <v>5659720.26</v>
      </c>
      <c r="I55" s="16">
        <v>5648546.54</v>
      </c>
      <c r="J55" s="16"/>
      <c r="K55" s="16"/>
      <c r="L55" s="16">
        <v>5648546.54</v>
      </c>
      <c r="M55" s="16"/>
      <c r="N55" s="16"/>
      <c r="O55" s="16"/>
      <c r="P55" s="16"/>
      <c r="Q55" s="16"/>
      <c r="R55" s="16">
        <v>11173.72</v>
      </c>
      <c r="S55" s="16"/>
      <c r="T55" s="16"/>
      <c r="U55" s="16"/>
      <c r="V55" s="16"/>
      <c r="W55" s="16">
        <v>11173.72</v>
      </c>
    </row>
  </sheetData>
  <mergeCells count="30">
    <mergeCell ref="A2:W2"/>
    <mergeCell ref="A3:G3"/>
    <mergeCell ref="I4:W4"/>
    <mergeCell ref="I5:M5"/>
    <mergeCell ref="N5:P5"/>
    <mergeCell ref="R5:W5"/>
    <mergeCell ref="A55:G5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 right="0" top="0.2125" bottom="0" header="0.5" footer="0.5"/>
  <pageSetup paperSize="1"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topLeftCell="A2" workbookViewId="0">
      <selection activeCell="C15" sqref="C15"/>
    </sheetView>
  </sheetViews>
  <sheetFormatPr defaultColWidth="8.85" defaultRowHeight="15" customHeight="1"/>
  <cols>
    <col min="1" max="1" width="12" customWidth="1"/>
    <col min="2" max="2" width="9.875" customWidth="1"/>
    <col min="3" max="3" width="20.125" customWidth="1"/>
    <col min="4" max="4" width="15.5" customWidth="1"/>
    <col min="5" max="5" width="7.25" customWidth="1"/>
    <col min="6" max="6" width="14" customWidth="1"/>
    <col min="7" max="7" width="7.125" customWidth="1"/>
    <col min="8" max="8" width="10" customWidth="1"/>
    <col min="9" max="10" width="11.625" customWidth="1"/>
    <col min="11" max="11" width="11.25" customWidth="1"/>
    <col min="12" max="12" width="7.25" customWidth="1"/>
    <col min="13" max="13" width="6.375" customWidth="1"/>
    <col min="14" max="14" width="6.625" customWidth="1"/>
    <col min="15" max="15" width="6.125" customWidth="1"/>
    <col min="16" max="16" width="6.25" customWidth="1"/>
    <col min="17" max="17" width="5.25" customWidth="1"/>
    <col min="18" max="18" width="11" customWidth="1"/>
    <col min="19" max="19" width="5" customWidth="1"/>
    <col min="20" max="20" width="6.125" customWidth="1"/>
    <col min="21" max="21" width="10.375" customWidth="1"/>
    <col min="22" max="22" width="6.375" customWidth="1"/>
    <col min="23" max="23" width="8.875" customWidth="1"/>
  </cols>
  <sheetData>
    <row r="1" ht="18.75" customHeight="1" spans="1:23">
      <c r="A1" s="1"/>
      <c r="B1" s="1"/>
      <c r="C1" s="1"/>
      <c r="D1" s="1"/>
      <c r="E1" s="1"/>
      <c r="F1" s="1"/>
      <c r="G1" s="1"/>
      <c r="H1" s="1"/>
      <c r="I1" s="1"/>
      <c r="J1" s="1"/>
      <c r="K1" s="1"/>
      <c r="L1" s="1"/>
      <c r="M1" s="1"/>
      <c r="N1" s="2"/>
      <c r="O1" s="2"/>
      <c r="P1" s="2"/>
      <c r="Q1" s="2"/>
      <c r="R1" s="2"/>
      <c r="S1" s="2"/>
      <c r="T1" s="2"/>
      <c r="U1" s="2"/>
      <c r="V1" s="2"/>
      <c r="W1" s="2" t="s">
        <v>236</v>
      </c>
    </row>
    <row r="2" ht="45" customHeight="1" spans="1:23">
      <c r="A2" s="3" t="s">
        <v>237</v>
      </c>
      <c r="B2" s="3"/>
      <c r="C2" s="3"/>
      <c r="D2" s="3"/>
      <c r="E2" s="3"/>
      <c r="F2" s="3"/>
      <c r="G2" s="3"/>
      <c r="H2" s="3"/>
      <c r="I2" s="3"/>
      <c r="J2" s="3"/>
      <c r="K2" s="3"/>
      <c r="L2" s="3"/>
      <c r="M2" s="3"/>
      <c r="N2" s="58"/>
      <c r="O2" s="58"/>
      <c r="P2" s="58"/>
      <c r="Q2" s="58"/>
      <c r="R2" s="58"/>
      <c r="S2" s="58"/>
      <c r="T2" s="58"/>
      <c r="U2" s="58"/>
      <c r="V2" s="58"/>
      <c r="W2" s="58"/>
    </row>
    <row r="3" ht="18.75" customHeight="1" spans="1:23">
      <c r="A3" s="4" t="str">
        <f>"单位名称："&amp;"元江哈尼族彝族傣族自治县发展和改革局"</f>
        <v>单位名称：元江哈尼族彝族傣族自治县发展和改革局</v>
      </c>
      <c r="B3" s="4"/>
      <c r="C3" s="4"/>
      <c r="D3" s="4"/>
      <c r="E3" s="4"/>
      <c r="F3" s="4"/>
      <c r="G3" s="4"/>
      <c r="H3" s="4"/>
      <c r="I3" s="59"/>
      <c r="J3" s="59"/>
      <c r="K3" s="59"/>
      <c r="L3" s="59"/>
      <c r="M3" s="59"/>
      <c r="N3" s="5"/>
      <c r="O3" s="5"/>
      <c r="P3" s="5"/>
      <c r="Q3" s="5"/>
      <c r="R3" s="5"/>
      <c r="S3" s="5"/>
      <c r="T3" s="5"/>
      <c r="U3" s="5"/>
      <c r="V3" s="5"/>
      <c r="W3" s="5" t="s">
        <v>28</v>
      </c>
    </row>
    <row r="4" ht="18.75" customHeight="1" spans="1:23">
      <c r="A4" s="12" t="s">
        <v>238</v>
      </c>
      <c r="B4" s="12" t="s">
        <v>153</v>
      </c>
      <c r="C4" s="12" t="s">
        <v>154</v>
      </c>
      <c r="D4" s="12" t="s">
        <v>239</v>
      </c>
      <c r="E4" s="12" t="s">
        <v>155</v>
      </c>
      <c r="F4" s="12" t="s">
        <v>156</v>
      </c>
      <c r="G4" s="12" t="s">
        <v>240</v>
      </c>
      <c r="H4" s="12" t="s">
        <v>158</v>
      </c>
      <c r="I4" s="28" t="s">
        <v>31</v>
      </c>
      <c r="J4" s="28" t="s">
        <v>241</v>
      </c>
      <c r="K4" s="12"/>
      <c r="L4" s="12"/>
      <c r="M4" s="12"/>
      <c r="N4" s="12" t="s">
        <v>160</v>
      </c>
      <c r="O4" s="12"/>
      <c r="P4" s="12"/>
      <c r="Q4" s="12" t="s">
        <v>37</v>
      </c>
      <c r="R4" s="12" t="s">
        <v>62</v>
      </c>
      <c r="S4" s="12"/>
      <c r="T4" s="12"/>
      <c r="U4" s="12"/>
      <c r="V4" s="12"/>
      <c r="W4" s="12"/>
    </row>
    <row r="5" ht="18.75" customHeight="1" spans="1:23">
      <c r="A5" s="12"/>
      <c r="B5" s="12"/>
      <c r="C5" s="12"/>
      <c r="D5" s="12"/>
      <c r="E5" s="12"/>
      <c r="F5" s="12"/>
      <c r="G5" s="12"/>
      <c r="H5" s="12"/>
      <c r="I5" s="28" t="s">
        <v>161</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36" customHeight="1" spans="1:23">
      <c r="A7" s="12"/>
      <c r="B7" s="12"/>
      <c r="C7" s="12"/>
      <c r="D7" s="12"/>
      <c r="E7" s="12"/>
      <c r="F7" s="12"/>
      <c r="G7" s="12"/>
      <c r="H7" s="12"/>
      <c r="I7" s="28"/>
      <c r="J7" s="28" t="s">
        <v>33</v>
      </c>
      <c r="K7" s="12" t="s">
        <v>242</v>
      </c>
      <c r="L7" s="12"/>
      <c r="M7" s="12"/>
      <c r="N7" s="12"/>
      <c r="O7" s="12"/>
      <c r="P7" s="12"/>
      <c r="Q7" s="12"/>
      <c r="R7" s="12"/>
      <c r="S7" s="12"/>
      <c r="T7" s="12"/>
      <c r="U7" s="12"/>
      <c r="V7" s="12"/>
      <c r="W7" s="12"/>
    </row>
    <row r="8" ht="2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25" customHeight="1" spans="1:23">
      <c r="A9" s="8"/>
      <c r="B9" s="8"/>
      <c r="C9" s="9" t="s">
        <v>243</v>
      </c>
      <c r="D9" s="8"/>
      <c r="E9" s="8"/>
      <c r="F9" s="8"/>
      <c r="G9" s="8"/>
      <c r="H9" s="8"/>
      <c r="I9" s="10">
        <v>2936280.11</v>
      </c>
      <c r="J9" s="10"/>
      <c r="K9" s="10"/>
      <c r="L9" s="10"/>
      <c r="M9" s="10"/>
      <c r="N9" s="10"/>
      <c r="O9" s="10"/>
      <c r="P9" s="10"/>
      <c r="Q9" s="10"/>
      <c r="R9" s="10">
        <v>2936280.11</v>
      </c>
      <c r="S9" s="10"/>
      <c r="T9" s="10"/>
      <c r="U9" s="10">
        <v>2868154.69</v>
      </c>
      <c r="V9" s="10"/>
      <c r="W9" s="10">
        <v>68125.42</v>
      </c>
    </row>
    <row r="10" ht="25" customHeight="1" spans="1:23">
      <c r="A10" s="8" t="s">
        <v>244</v>
      </c>
      <c r="B10" s="9" t="s">
        <v>245</v>
      </c>
      <c r="C10" s="9" t="s">
        <v>243</v>
      </c>
      <c r="D10" s="9" t="s">
        <v>55</v>
      </c>
      <c r="E10" s="8" t="s">
        <v>81</v>
      </c>
      <c r="F10" s="9" t="s">
        <v>82</v>
      </c>
      <c r="G10" s="8" t="s">
        <v>246</v>
      </c>
      <c r="H10" s="8" t="s">
        <v>247</v>
      </c>
      <c r="I10" s="10">
        <v>68125.42</v>
      </c>
      <c r="J10" s="10"/>
      <c r="K10" s="10"/>
      <c r="L10" s="10"/>
      <c r="M10" s="10"/>
      <c r="N10" s="10"/>
      <c r="O10" s="10"/>
      <c r="P10" s="10"/>
      <c r="Q10" s="10"/>
      <c r="R10" s="10">
        <v>68125.42</v>
      </c>
      <c r="S10" s="10"/>
      <c r="T10" s="10"/>
      <c r="U10" s="10"/>
      <c r="V10" s="10"/>
      <c r="W10" s="10">
        <v>68125.42</v>
      </c>
    </row>
    <row r="11" ht="25" customHeight="1" spans="1:23">
      <c r="A11" s="8" t="s">
        <v>244</v>
      </c>
      <c r="B11" s="9" t="s">
        <v>245</v>
      </c>
      <c r="C11" s="9" t="s">
        <v>243</v>
      </c>
      <c r="D11" s="9" t="s">
        <v>55</v>
      </c>
      <c r="E11" s="8" t="s">
        <v>87</v>
      </c>
      <c r="F11" s="8" t="s">
        <v>86</v>
      </c>
      <c r="G11" s="8" t="s">
        <v>248</v>
      </c>
      <c r="H11" s="8" t="s">
        <v>249</v>
      </c>
      <c r="I11" s="10">
        <v>2868154.69</v>
      </c>
      <c r="J11" s="10"/>
      <c r="K11" s="10"/>
      <c r="L11" s="10"/>
      <c r="M11" s="10"/>
      <c r="N11" s="10"/>
      <c r="O11" s="10"/>
      <c r="P11" s="22"/>
      <c r="Q11" s="10"/>
      <c r="R11" s="10">
        <v>2868154.69</v>
      </c>
      <c r="S11" s="10"/>
      <c r="T11" s="10"/>
      <c r="U11" s="10">
        <v>2868154.69</v>
      </c>
      <c r="V11" s="10"/>
      <c r="W11" s="10"/>
    </row>
    <row r="12" ht="25" customHeight="1" spans="1:23">
      <c r="A12" s="22"/>
      <c r="B12" s="57"/>
      <c r="C12" s="9" t="s">
        <v>250</v>
      </c>
      <c r="D12" s="57"/>
      <c r="E12" s="22"/>
      <c r="F12" s="22"/>
      <c r="G12" s="22"/>
      <c r="H12" s="22"/>
      <c r="I12" s="10">
        <v>238808</v>
      </c>
      <c r="J12" s="10">
        <v>238808</v>
      </c>
      <c r="K12" s="10">
        <v>238808</v>
      </c>
      <c r="L12" s="10"/>
      <c r="M12" s="10"/>
      <c r="N12" s="10"/>
      <c r="O12" s="10"/>
      <c r="P12" s="22"/>
      <c r="Q12" s="10"/>
      <c r="R12" s="10"/>
      <c r="S12" s="10"/>
      <c r="T12" s="10"/>
      <c r="U12" s="10"/>
      <c r="V12" s="10"/>
      <c r="W12" s="10"/>
    </row>
    <row r="13" ht="25" customHeight="1" spans="1:23">
      <c r="A13" s="8" t="s">
        <v>251</v>
      </c>
      <c r="B13" s="9" t="s">
        <v>252</v>
      </c>
      <c r="C13" s="9" t="s">
        <v>250</v>
      </c>
      <c r="D13" s="9" t="s">
        <v>55</v>
      </c>
      <c r="E13" s="8" t="s">
        <v>100</v>
      </c>
      <c r="F13" s="8" t="s">
        <v>101</v>
      </c>
      <c r="G13" s="8" t="s">
        <v>253</v>
      </c>
      <c r="H13" s="8" t="s">
        <v>254</v>
      </c>
      <c r="I13" s="10">
        <v>238808</v>
      </c>
      <c r="J13" s="10">
        <v>238808</v>
      </c>
      <c r="K13" s="10">
        <v>238808</v>
      </c>
      <c r="L13" s="10"/>
      <c r="M13" s="10"/>
      <c r="N13" s="10"/>
      <c r="O13" s="10"/>
      <c r="P13" s="22"/>
      <c r="Q13" s="10"/>
      <c r="R13" s="10"/>
      <c r="S13" s="10"/>
      <c r="T13" s="10"/>
      <c r="U13" s="10"/>
      <c r="V13" s="10"/>
      <c r="W13" s="10"/>
    </row>
    <row r="14" ht="25" customHeight="1" spans="1:23">
      <c r="A14" s="22"/>
      <c r="B14" s="57"/>
      <c r="C14" s="9" t="s">
        <v>255</v>
      </c>
      <c r="D14" s="57"/>
      <c r="E14" s="22"/>
      <c r="F14" s="22"/>
      <c r="G14" s="22"/>
      <c r="H14" s="22"/>
      <c r="I14" s="10">
        <v>610000</v>
      </c>
      <c r="J14" s="10">
        <v>610000</v>
      </c>
      <c r="K14" s="10">
        <v>610000</v>
      </c>
      <c r="L14" s="10"/>
      <c r="M14" s="10"/>
      <c r="N14" s="10"/>
      <c r="O14" s="10"/>
      <c r="P14" s="22"/>
      <c r="Q14" s="10"/>
      <c r="R14" s="10"/>
      <c r="S14" s="10"/>
      <c r="T14" s="10"/>
      <c r="U14" s="10"/>
      <c r="V14" s="10"/>
      <c r="W14" s="10"/>
    </row>
    <row r="15" ht="25" customHeight="1" spans="1:23">
      <c r="A15" s="8" t="s">
        <v>244</v>
      </c>
      <c r="B15" s="9" t="s">
        <v>256</v>
      </c>
      <c r="C15" s="9" t="s">
        <v>255</v>
      </c>
      <c r="D15" s="9" t="s">
        <v>55</v>
      </c>
      <c r="E15" s="8" t="s">
        <v>77</v>
      </c>
      <c r="F15" s="8" t="s">
        <v>78</v>
      </c>
      <c r="G15" s="8" t="s">
        <v>246</v>
      </c>
      <c r="H15" s="8" t="s">
        <v>247</v>
      </c>
      <c r="I15" s="10">
        <v>610000</v>
      </c>
      <c r="J15" s="10">
        <v>610000</v>
      </c>
      <c r="K15" s="10">
        <v>610000</v>
      </c>
      <c r="L15" s="10"/>
      <c r="M15" s="10"/>
      <c r="N15" s="10"/>
      <c r="O15" s="10"/>
      <c r="P15" s="22"/>
      <c r="Q15" s="10"/>
      <c r="R15" s="10"/>
      <c r="S15" s="10"/>
      <c r="T15" s="10"/>
      <c r="U15" s="10"/>
      <c r="V15" s="10"/>
      <c r="W15" s="10"/>
    </row>
    <row r="16" ht="25" customHeight="1" spans="1:23">
      <c r="A16" s="22"/>
      <c r="B16" s="57"/>
      <c r="C16" s="9" t="s">
        <v>257</v>
      </c>
      <c r="D16" s="57"/>
      <c r="E16" s="22"/>
      <c r="F16" s="22"/>
      <c r="G16" s="22"/>
      <c r="H16" s="22"/>
      <c r="I16" s="10">
        <v>4000000</v>
      </c>
      <c r="J16" s="10">
        <v>4000000</v>
      </c>
      <c r="K16" s="10">
        <v>4000000</v>
      </c>
      <c r="L16" s="10"/>
      <c r="M16" s="10"/>
      <c r="N16" s="10"/>
      <c r="O16" s="10"/>
      <c r="P16" s="22"/>
      <c r="Q16" s="10"/>
      <c r="R16" s="10"/>
      <c r="S16" s="10"/>
      <c r="T16" s="10"/>
      <c r="U16" s="10"/>
      <c r="V16" s="10"/>
      <c r="W16" s="10"/>
    </row>
    <row r="17" ht="25" customHeight="1" spans="1:23">
      <c r="A17" s="8" t="s">
        <v>251</v>
      </c>
      <c r="B17" s="9" t="s">
        <v>258</v>
      </c>
      <c r="C17" s="9" t="s">
        <v>257</v>
      </c>
      <c r="D17" s="9" t="s">
        <v>55</v>
      </c>
      <c r="E17" s="8" t="s">
        <v>116</v>
      </c>
      <c r="F17" s="8" t="s">
        <v>117</v>
      </c>
      <c r="G17" s="8" t="s">
        <v>259</v>
      </c>
      <c r="H17" s="8" t="s">
        <v>249</v>
      </c>
      <c r="I17" s="10">
        <v>4000000</v>
      </c>
      <c r="J17" s="10">
        <v>4000000</v>
      </c>
      <c r="K17" s="10">
        <v>4000000</v>
      </c>
      <c r="L17" s="10"/>
      <c r="M17" s="10"/>
      <c r="N17" s="10"/>
      <c r="O17" s="10"/>
      <c r="P17" s="22"/>
      <c r="Q17" s="10"/>
      <c r="R17" s="10"/>
      <c r="S17" s="10"/>
      <c r="T17" s="10"/>
      <c r="U17" s="10"/>
      <c r="V17" s="10"/>
      <c r="W17" s="10"/>
    </row>
    <row r="18" ht="25" customHeight="1" spans="1:23">
      <c r="A18" s="22"/>
      <c r="B18" s="57"/>
      <c r="C18" s="9" t="s">
        <v>260</v>
      </c>
      <c r="D18" s="57"/>
      <c r="E18" s="22"/>
      <c r="F18" s="22"/>
      <c r="G18" s="22"/>
      <c r="H18" s="22"/>
      <c r="I18" s="10">
        <v>20000000</v>
      </c>
      <c r="J18" s="10">
        <v>20000000</v>
      </c>
      <c r="K18" s="10">
        <v>20000000</v>
      </c>
      <c r="L18" s="10"/>
      <c r="M18" s="10"/>
      <c r="N18" s="10"/>
      <c r="O18" s="10"/>
      <c r="P18" s="22"/>
      <c r="Q18" s="10"/>
      <c r="R18" s="10"/>
      <c r="S18" s="10"/>
      <c r="T18" s="10"/>
      <c r="U18" s="10"/>
      <c r="V18" s="10"/>
      <c r="W18" s="10"/>
    </row>
    <row r="19" ht="25" customHeight="1" spans="1:23">
      <c r="A19" s="8" t="s">
        <v>244</v>
      </c>
      <c r="B19" s="9" t="s">
        <v>261</v>
      </c>
      <c r="C19" s="9" t="s">
        <v>260</v>
      </c>
      <c r="D19" s="9" t="s">
        <v>55</v>
      </c>
      <c r="E19" s="8" t="s">
        <v>87</v>
      </c>
      <c r="F19" s="8" t="s">
        <v>86</v>
      </c>
      <c r="G19" s="8" t="s">
        <v>248</v>
      </c>
      <c r="H19" s="8" t="s">
        <v>249</v>
      </c>
      <c r="I19" s="10">
        <v>20000000</v>
      </c>
      <c r="J19" s="10">
        <v>20000000</v>
      </c>
      <c r="K19" s="10">
        <v>20000000</v>
      </c>
      <c r="L19" s="10"/>
      <c r="M19" s="10"/>
      <c r="N19" s="10"/>
      <c r="O19" s="10"/>
      <c r="P19" s="22"/>
      <c r="Q19" s="10"/>
      <c r="R19" s="10"/>
      <c r="S19" s="10"/>
      <c r="T19" s="10"/>
      <c r="U19" s="10"/>
      <c r="V19" s="10"/>
      <c r="W19" s="10"/>
    </row>
    <row r="20" ht="25" customHeight="1" spans="1:23">
      <c r="A20" s="11" t="s">
        <v>31</v>
      </c>
      <c r="B20" s="11"/>
      <c r="C20" s="11"/>
      <c r="D20" s="11"/>
      <c r="E20" s="11"/>
      <c r="F20" s="11"/>
      <c r="G20" s="11"/>
      <c r="H20" s="11"/>
      <c r="I20" s="10">
        <v>27785088.11</v>
      </c>
      <c r="J20" s="10">
        <v>24848808</v>
      </c>
      <c r="K20" s="10">
        <v>24848808</v>
      </c>
      <c r="L20" s="10"/>
      <c r="M20" s="10"/>
      <c r="N20" s="10"/>
      <c r="O20" s="10"/>
      <c r="P20" s="10"/>
      <c r="Q20" s="10"/>
      <c r="R20" s="10">
        <v>2936280.11</v>
      </c>
      <c r="S20" s="10"/>
      <c r="T20" s="10"/>
      <c r="U20" s="10">
        <v>2868154.69</v>
      </c>
      <c r="V20" s="10"/>
      <c r="W20" s="10">
        <v>68125.42</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 right="0" top="0.802777777777778" bottom="0.2125" header="0.5" footer="0.5"/>
  <pageSetup paperSize="1"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5"/>
  <sheetViews>
    <sheetView showZeros="0" tabSelected="1" topLeftCell="A37" workbookViewId="0">
      <selection activeCell="B37" sqref="B37"/>
    </sheetView>
  </sheetViews>
  <sheetFormatPr defaultColWidth="8.85" defaultRowHeight="15" customHeight="1"/>
  <cols>
    <col min="1" max="1" width="13.375" customWidth="1"/>
    <col min="2" max="2" width="49" customWidth="1"/>
    <col min="3" max="3" width="8.875" customWidth="1"/>
    <col min="4" max="4" width="11.875" customWidth="1"/>
    <col min="5" max="5" width="22.5" customWidth="1"/>
    <col min="6" max="6" width="8.375" customWidth="1"/>
    <col min="7" max="7" width="10" customWidth="1"/>
    <col min="8" max="8" width="7.375" customWidth="1"/>
    <col min="9" max="9" width="8" customWidth="1"/>
    <col min="10" max="10" width="41.75" customWidth="1"/>
  </cols>
  <sheetData>
    <row r="1" customHeight="1" spans="1:10">
      <c r="A1" s="19" t="s">
        <v>262</v>
      </c>
      <c r="B1" s="19"/>
      <c r="C1" s="19"/>
      <c r="D1" s="19"/>
      <c r="E1" s="19"/>
      <c r="F1" s="19"/>
      <c r="G1" s="19"/>
      <c r="H1" s="19"/>
      <c r="I1" s="19"/>
      <c r="J1" s="19"/>
    </row>
    <row r="2" ht="45" customHeight="1" spans="1:10">
      <c r="A2" s="29" t="s">
        <v>263</v>
      </c>
      <c r="B2" s="29"/>
      <c r="C2" s="29"/>
      <c r="D2" s="29"/>
      <c r="E2" s="29"/>
      <c r="F2" s="29"/>
      <c r="G2" s="29"/>
      <c r="H2" s="29"/>
      <c r="I2" s="29"/>
      <c r="J2" s="29"/>
    </row>
    <row r="3" ht="20.25" customHeight="1" spans="1:10">
      <c r="A3" s="18" t="str">
        <f>"单位名称："&amp;"元江哈尼族彝族傣族自治县发展和改革局"</f>
        <v>单位名称：元江哈尼族彝族傣族自治县发展和改革局</v>
      </c>
      <c r="B3" s="18"/>
      <c r="C3" s="18"/>
      <c r="D3" s="18"/>
      <c r="E3" s="18"/>
      <c r="F3" s="18"/>
      <c r="G3" s="18"/>
      <c r="H3" s="18"/>
      <c r="I3" s="18"/>
      <c r="J3" s="18"/>
    </row>
    <row r="4" ht="20.25" customHeight="1" spans="1:10">
      <c r="A4" s="46" t="s">
        <v>264</v>
      </c>
      <c r="B4" s="46" t="s">
        <v>265</v>
      </c>
      <c r="C4" s="46" t="s">
        <v>266</v>
      </c>
      <c r="D4" s="46" t="s">
        <v>267</v>
      </c>
      <c r="E4" s="46" t="s">
        <v>268</v>
      </c>
      <c r="F4" s="46" t="s">
        <v>269</v>
      </c>
      <c r="G4" s="46" t="s">
        <v>270</v>
      </c>
      <c r="H4" s="46" t="s">
        <v>271</v>
      </c>
      <c r="I4" s="46" t="s">
        <v>272</v>
      </c>
      <c r="J4" s="46" t="s">
        <v>273</v>
      </c>
    </row>
    <row r="5" ht="46.5" customHeight="1" spans="1:10">
      <c r="A5" s="46"/>
      <c r="B5" s="46"/>
      <c r="C5" s="46"/>
      <c r="D5" s="46"/>
      <c r="E5" s="46"/>
      <c r="F5" s="46"/>
      <c r="G5" s="46"/>
      <c r="H5" s="46"/>
      <c r="I5" s="46"/>
      <c r="J5" s="46"/>
    </row>
    <row r="6" ht="20.25" customHeight="1" spans="1:10">
      <c r="A6" s="47">
        <v>1</v>
      </c>
      <c r="B6" s="47">
        <v>2</v>
      </c>
      <c r="C6" s="47">
        <v>3</v>
      </c>
      <c r="D6" s="47">
        <v>4</v>
      </c>
      <c r="E6" s="47">
        <v>5</v>
      </c>
      <c r="F6" s="47">
        <v>6</v>
      </c>
      <c r="G6" s="47">
        <v>7</v>
      </c>
      <c r="H6" s="47">
        <v>8</v>
      </c>
      <c r="I6" s="47">
        <v>9</v>
      </c>
      <c r="J6" s="47">
        <v>10</v>
      </c>
    </row>
    <row r="7" ht="20.25" customHeight="1" spans="1:10">
      <c r="A7" s="48" t="s">
        <v>55</v>
      </c>
      <c r="B7" s="49"/>
      <c r="C7" s="49"/>
      <c r="D7" s="48"/>
      <c r="E7" s="50"/>
      <c r="F7" s="50"/>
      <c r="G7" s="50"/>
      <c r="H7" s="50"/>
      <c r="I7" s="50"/>
      <c r="J7" s="50"/>
    </row>
    <row r="8" ht="181" customHeight="1" spans="1:10">
      <c r="A8" s="51" t="s">
        <v>243</v>
      </c>
      <c r="B8" s="49" t="s">
        <v>274</v>
      </c>
      <c r="C8" s="52"/>
      <c r="D8" s="52"/>
      <c r="E8" s="50"/>
      <c r="F8" s="50"/>
      <c r="G8" s="50"/>
      <c r="H8" s="50"/>
      <c r="I8" s="50"/>
      <c r="J8" s="50"/>
    </row>
    <row r="9" ht="48" customHeight="1" spans="1:10">
      <c r="A9" s="49"/>
      <c r="B9" s="49"/>
      <c r="C9" s="49" t="s">
        <v>275</v>
      </c>
      <c r="D9" s="53" t="s">
        <v>276</v>
      </c>
      <c r="E9" s="54" t="s">
        <v>277</v>
      </c>
      <c r="F9" s="55" t="s">
        <v>278</v>
      </c>
      <c r="G9" s="52" t="s">
        <v>279</v>
      </c>
      <c r="H9" s="55" t="s">
        <v>280</v>
      </c>
      <c r="I9" s="55" t="s">
        <v>281</v>
      </c>
      <c r="J9" s="54" t="s">
        <v>282</v>
      </c>
    </row>
    <row r="10" ht="35" customHeight="1" spans="1:10">
      <c r="A10" s="49"/>
      <c r="B10" s="49"/>
      <c r="C10" s="49" t="s">
        <v>275</v>
      </c>
      <c r="D10" s="53" t="s">
        <v>276</v>
      </c>
      <c r="E10" s="54" t="s">
        <v>283</v>
      </c>
      <c r="F10" s="55" t="s">
        <v>278</v>
      </c>
      <c r="G10" s="52" t="s">
        <v>46</v>
      </c>
      <c r="H10" s="55" t="s">
        <v>284</v>
      </c>
      <c r="I10" s="55" t="s">
        <v>281</v>
      </c>
      <c r="J10" s="54" t="s">
        <v>285</v>
      </c>
    </row>
    <row r="11" ht="21" customHeight="1" spans="1:10">
      <c r="A11" s="49"/>
      <c r="B11" s="49"/>
      <c r="C11" s="49" t="s">
        <v>275</v>
      </c>
      <c r="D11" s="53" t="s">
        <v>286</v>
      </c>
      <c r="E11" s="54" t="s">
        <v>287</v>
      </c>
      <c r="F11" s="55" t="s">
        <v>278</v>
      </c>
      <c r="G11" s="52" t="s">
        <v>288</v>
      </c>
      <c r="H11" s="55"/>
      <c r="I11" s="55" t="s">
        <v>289</v>
      </c>
      <c r="J11" s="54" t="s">
        <v>290</v>
      </c>
    </row>
    <row r="12" ht="28" customHeight="1" spans="1:10">
      <c r="A12" s="49"/>
      <c r="B12" s="49"/>
      <c r="C12" s="49" t="s">
        <v>275</v>
      </c>
      <c r="D12" s="53" t="s">
        <v>291</v>
      </c>
      <c r="E12" s="54" t="s">
        <v>292</v>
      </c>
      <c r="F12" s="55" t="s">
        <v>293</v>
      </c>
      <c r="G12" s="52" t="s">
        <v>294</v>
      </c>
      <c r="H12" s="55" t="s">
        <v>295</v>
      </c>
      <c r="I12" s="55" t="s">
        <v>281</v>
      </c>
      <c r="J12" s="54" t="s">
        <v>296</v>
      </c>
    </row>
    <row r="13" ht="23" customHeight="1" spans="1:10">
      <c r="A13" s="49"/>
      <c r="B13" s="49"/>
      <c r="C13" s="49" t="s">
        <v>297</v>
      </c>
      <c r="D13" s="53" t="s">
        <v>298</v>
      </c>
      <c r="E13" s="54" t="s">
        <v>299</v>
      </c>
      <c r="F13" s="55" t="s">
        <v>300</v>
      </c>
      <c r="G13" s="52" t="s">
        <v>49</v>
      </c>
      <c r="H13" s="55" t="s">
        <v>301</v>
      </c>
      <c r="I13" s="55" t="s">
        <v>281</v>
      </c>
      <c r="J13" s="54" t="s">
        <v>302</v>
      </c>
    </row>
    <row r="14" ht="20.25" customHeight="1" spans="1:10">
      <c r="A14" s="49"/>
      <c r="B14" s="49"/>
      <c r="C14" s="49" t="s">
        <v>297</v>
      </c>
      <c r="D14" s="53" t="s">
        <v>298</v>
      </c>
      <c r="E14" s="54" t="s">
        <v>303</v>
      </c>
      <c r="F14" s="55" t="s">
        <v>300</v>
      </c>
      <c r="G14" s="52" t="s">
        <v>49</v>
      </c>
      <c r="H14" s="55" t="s">
        <v>301</v>
      </c>
      <c r="I14" s="55" t="s">
        <v>281</v>
      </c>
      <c r="J14" s="54" t="s">
        <v>304</v>
      </c>
    </row>
    <row r="15" ht="25" customHeight="1" spans="1:10">
      <c r="A15" s="49"/>
      <c r="B15" s="49"/>
      <c r="C15" s="49" t="s">
        <v>297</v>
      </c>
      <c r="D15" s="53" t="s">
        <v>305</v>
      </c>
      <c r="E15" s="54" t="s">
        <v>306</v>
      </c>
      <c r="F15" s="55" t="s">
        <v>278</v>
      </c>
      <c r="G15" s="52" t="s">
        <v>307</v>
      </c>
      <c r="H15" s="55"/>
      <c r="I15" s="55" t="s">
        <v>289</v>
      </c>
      <c r="J15" s="54" t="s">
        <v>308</v>
      </c>
    </row>
    <row r="16" ht="30" customHeight="1" spans="1:10">
      <c r="A16" s="49"/>
      <c r="B16" s="49"/>
      <c r="C16" s="49" t="s">
        <v>309</v>
      </c>
      <c r="D16" s="53" t="s">
        <v>310</v>
      </c>
      <c r="E16" s="54" t="s">
        <v>311</v>
      </c>
      <c r="F16" s="55" t="s">
        <v>300</v>
      </c>
      <c r="G16" s="52" t="s">
        <v>312</v>
      </c>
      <c r="H16" s="55" t="s">
        <v>301</v>
      </c>
      <c r="I16" s="55" t="s">
        <v>281</v>
      </c>
      <c r="J16" s="54" t="s">
        <v>313</v>
      </c>
    </row>
    <row r="17" ht="45" customHeight="1" spans="1:10">
      <c r="A17" s="49"/>
      <c r="B17" s="49"/>
      <c r="C17" s="49" t="s">
        <v>309</v>
      </c>
      <c r="D17" s="53" t="s">
        <v>310</v>
      </c>
      <c r="E17" s="54" t="s">
        <v>314</v>
      </c>
      <c r="F17" s="55" t="s">
        <v>300</v>
      </c>
      <c r="G17" s="52" t="s">
        <v>312</v>
      </c>
      <c r="H17" s="55" t="s">
        <v>301</v>
      </c>
      <c r="I17" s="55" t="s">
        <v>281</v>
      </c>
      <c r="J17" s="54" t="s">
        <v>315</v>
      </c>
    </row>
    <row r="18" ht="78" customHeight="1" spans="1:10">
      <c r="A18" s="51" t="s">
        <v>250</v>
      </c>
      <c r="B18" s="49" t="s">
        <v>316</v>
      </c>
      <c r="C18" s="49"/>
      <c r="D18" s="49"/>
      <c r="E18" s="49"/>
      <c r="F18" s="49"/>
      <c r="G18" s="49"/>
      <c r="H18" s="49"/>
      <c r="I18" s="49"/>
      <c r="J18" s="49"/>
    </row>
    <row r="19" ht="27" customHeight="1" spans="1:10">
      <c r="A19" s="49"/>
      <c r="B19" s="49"/>
      <c r="C19" s="49" t="s">
        <v>275</v>
      </c>
      <c r="D19" s="53" t="s">
        <v>276</v>
      </c>
      <c r="E19" s="54" t="s">
        <v>317</v>
      </c>
      <c r="F19" s="55" t="s">
        <v>278</v>
      </c>
      <c r="G19" s="52" t="s">
        <v>45</v>
      </c>
      <c r="H19" s="55" t="s">
        <v>280</v>
      </c>
      <c r="I19" s="55" t="s">
        <v>281</v>
      </c>
      <c r="J19" s="54" t="s">
        <v>318</v>
      </c>
    </row>
    <row r="20" ht="20.25" customHeight="1" spans="1:10">
      <c r="A20" s="49"/>
      <c r="B20" s="49"/>
      <c r="C20" s="49" t="s">
        <v>275</v>
      </c>
      <c r="D20" s="53" t="s">
        <v>286</v>
      </c>
      <c r="E20" s="54" t="s">
        <v>319</v>
      </c>
      <c r="F20" s="55" t="s">
        <v>300</v>
      </c>
      <c r="G20" s="52" t="s">
        <v>320</v>
      </c>
      <c r="H20" s="55" t="s">
        <v>301</v>
      </c>
      <c r="I20" s="55" t="s">
        <v>281</v>
      </c>
      <c r="J20" s="54" t="s">
        <v>321</v>
      </c>
    </row>
    <row r="21" ht="20.25" customHeight="1" spans="1:10">
      <c r="A21" s="49"/>
      <c r="B21" s="49"/>
      <c r="C21" s="49" t="s">
        <v>275</v>
      </c>
      <c r="D21" s="53" t="s">
        <v>286</v>
      </c>
      <c r="E21" s="54" t="s">
        <v>322</v>
      </c>
      <c r="F21" s="55" t="s">
        <v>300</v>
      </c>
      <c r="G21" s="52" t="s">
        <v>320</v>
      </c>
      <c r="H21" s="55" t="s">
        <v>301</v>
      </c>
      <c r="I21" s="55" t="s">
        <v>281</v>
      </c>
      <c r="J21" s="54" t="s">
        <v>323</v>
      </c>
    </row>
    <row r="22" ht="20.25" customHeight="1" spans="1:10">
      <c r="A22" s="49"/>
      <c r="B22" s="49"/>
      <c r="C22" s="49" t="s">
        <v>275</v>
      </c>
      <c r="D22" s="53" t="s">
        <v>324</v>
      </c>
      <c r="E22" s="54" t="s">
        <v>325</v>
      </c>
      <c r="F22" s="55" t="s">
        <v>300</v>
      </c>
      <c r="G22" s="52" t="s">
        <v>320</v>
      </c>
      <c r="H22" s="55" t="s">
        <v>301</v>
      </c>
      <c r="I22" s="55" t="s">
        <v>281</v>
      </c>
      <c r="J22" s="54" t="s">
        <v>326</v>
      </c>
    </row>
    <row r="23" ht="20.25" customHeight="1" spans="1:10">
      <c r="A23" s="49"/>
      <c r="B23" s="49"/>
      <c r="C23" s="49" t="s">
        <v>297</v>
      </c>
      <c r="D23" s="53" t="s">
        <v>327</v>
      </c>
      <c r="E23" s="54" t="s">
        <v>328</v>
      </c>
      <c r="F23" s="55" t="s">
        <v>278</v>
      </c>
      <c r="G23" s="52" t="s">
        <v>329</v>
      </c>
      <c r="H23" s="55" t="s">
        <v>330</v>
      </c>
      <c r="I23" s="55" t="s">
        <v>289</v>
      </c>
      <c r="J23" s="54" t="s">
        <v>331</v>
      </c>
    </row>
    <row r="24" ht="20.25" customHeight="1" spans="1:10">
      <c r="A24" s="49"/>
      <c r="B24" s="49"/>
      <c r="C24" s="49" t="s">
        <v>297</v>
      </c>
      <c r="D24" s="53" t="s">
        <v>327</v>
      </c>
      <c r="E24" s="54" t="s">
        <v>332</v>
      </c>
      <c r="F24" s="55" t="s">
        <v>300</v>
      </c>
      <c r="G24" s="52" t="s">
        <v>312</v>
      </c>
      <c r="H24" s="55" t="s">
        <v>301</v>
      </c>
      <c r="I24" s="55" t="s">
        <v>281</v>
      </c>
      <c r="J24" s="54" t="s">
        <v>333</v>
      </c>
    </row>
    <row r="25" ht="20.25" customHeight="1" spans="1:10">
      <c r="A25" s="49"/>
      <c r="B25" s="49"/>
      <c r="C25" s="49" t="s">
        <v>309</v>
      </c>
      <c r="D25" s="53" t="s">
        <v>310</v>
      </c>
      <c r="E25" s="54" t="s">
        <v>334</v>
      </c>
      <c r="F25" s="55" t="s">
        <v>300</v>
      </c>
      <c r="G25" s="52" t="s">
        <v>312</v>
      </c>
      <c r="H25" s="55" t="s">
        <v>301</v>
      </c>
      <c r="I25" s="55" t="s">
        <v>281</v>
      </c>
      <c r="J25" s="54" t="s">
        <v>335</v>
      </c>
    </row>
    <row r="26" ht="129" customHeight="1" spans="1:10">
      <c r="A26" s="51" t="s">
        <v>260</v>
      </c>
      <c r="B26" s="49" t="s">
        <v>336</v>
      </c>
      <c r="C26" s="49"/>
      <c r="D26" s="49"/>
      <c r="E26" s="49"/>
      <c r="F26" s="49"/>
      <c r="G26" s="49"/>
      <c r="H26" s="49"/>
      <c r="I26" s="49"/>
      <c r="J26" s="49"/>
    </row>
    <row r="27" ht="20.25" customHeight="1" spans="1:10">
      <c r="A27" s="49"/>
      <c r="B27" s="49"/>
      <c r="C27" s="49" t="s">
        <v>275</v>
      </c>
      <c r="D27" s="53" t="s">
        <v>276</v>
      </c>
      <c r="E27" s="54" t="s">
        <v>337</v>
      </c>
      <c r="F27" s="55" t="s">
        <v>300</v>
      </c>
      <c r="G27" s="52" t="s">
        <v>320</v>
      </c>
      <c r="H27" s="55" t="s">
        <v>301</v>
      </c>
      <c r="I27" s="55" t="s">
        <v>281</v>
      </c>
      <c r="J27" s="54" t="s">
        <v>338</v>
      </c>
    </row>
    <row r="28" ht="20.25" customHeight="1" spans="1:10">
      <c r="A28" s="49"/>
      <c r="B28" s="49"/>
      <c r="C28" s="49" t="s">
        <v>275</v>
      </c>
      <c r="D28" s="53" t="s">
        <v>276</v>
      </c>
      <c r="E28" s="54" t="s">
        <v>339</v>
      </c>
      <c r="F28" s="55" t="s">
        <v>300</v>
      </c>
      <c r="G28" s="52" t="s">
        <v>320</v>
      </c>
      <c r="H28" s="55" t="s">
        <v>301</v>
      </c>
      <c r="I28" s="55" t="s">
        <v>281</v>
      </c>
      <c r="J28" s="54" t="s">
        <v>340</v>
      </c>
    </row>
    <row r="29" ht="20.25" customHeight="1" spans="1:10">
      <c r="A29" s="49"/>
      <c r="B29" s="49"/>
      <c r="C29" s="49" t="s">
        <v>275</v>
      </c>
      <c r="D29" s="53" t="s">
        <v>286</v>
      </c>
      <c r="E29" s="54" t="s">
        <v>341</v>
      </c>
      <c r="F29" s="55" t="s">
        <v>300</v>
      </c>
      <c r="G29" s="52" t="s">
        <v>342</v>
      </c>
      <c r="H29" s="55" t="s">
        <v>301</v>
      </c>
      <c r="I29" s="55" t="s">
        <v>281</v>
      </c>
      <c r="J29" s="54" t="s">
        <v>343</v>
      </c>
    </row>
    <row r="30" ht="20.25" customHeight="1" spans="1:10">
      <c r="A30" s="49"/>
      <c r="B30" s="49"/>
      <c r="C30" s="49" t="s">
        <v>275</v>
      </c>
      <c r="D30" s="53" t="s">
        <v>324</v>
      </c>
      <c r="E30" s="54" t="s">
        <v>344</v>
      </c>
      <c r="F30" s="55" t="s">
        <v>278</v>
      </c>
      <c r="G30" s="52" t="s">
        <v>345</v>
      </c>
      <c r="H30" s="55" t="s">
        <v>346</v>
      </c>
      <c r="I30" s="55" t="s">
        <v>281</v>
      </c>
      <c r="J30" s="54" t="s">
        <v>347</v>
      </c>
    </row>
    <row r="31" ht="20.25" customHeight="1" spans="1:10">
      <c r="A31" s="49"/>
      <c r="B31" s="49"/>
      <c r="C31" s="49" t="s">
        <v>275</v>
      </c>
      <c r="D31" s="53" t="s">
        <v>291</v>
      </c>
      <c r="E31" s="54" t="s">
        <v>292</v>
      </c>
      <c r="F31" s="55" t="s">
        <v>293</v>
      </c>
      <c r="G31" s="52" t="s">
        <v>348</v>
      </c>
      <c r="H31" s="55" t="s">
        <v>295</v>
      </c>
      <c r="I31" s="55" t="s">
        <v>281</v>
      </c>
      <c r="J31" s="54" t="s">
        <v>349</v>
      </c>
    </row>
    <row r="32" ht="20.25" customHeight="1" spans="1:10">
      <c r="A32" s="49"/>
      <c r="B32" s="49"/>
      <c r="C32" s="49" t="s">
        <v>297</v>
      </c>
      <c r="D32" s="53" t="s">
        <v>327</v>
      </c>
      <c r="E32" s="54" t="s">
        <v>350</v>
      </c>
      <c r="F32" s="55" t="s">
        <v>300</v>
      </c>
      <c r="G32" s="52" t="s">
        <v>320</v>
      </c>
      <c r="H32" s="55" t="s">
        <v>301</v>
      </c>
      <c r="I32" s="55" t="s">
        <v>281</v>
      </c>
      <c r="J32" s="54" t="s">
        <v>351</v>
      </c>
    </row>
    <row r="33" ht="36" customHeight="1" spans="1:10">
      <c r="A33" s="49"/>
      <c r="B33" s="49"/>
      <c r="C33" s="49" t="s">
        <v>297</v>
      </c>
      <c r="D33" s="53" t="s">
        <v>327</v>
      </c>
      <c r="E33" s="54" t="s">
        <v>352</v>
      </c>
      <c r="F33" s="55" t="s">
        <v>278</v>
      </c>
      <c r="G33" s="52" t="s">
        <v>353</v>
      </c>
      <c r="H33" s="55"/>
      <c r="I33" s="55" t="s">
        <v>289</v>
      </c>
      <c r="J33" s="54" t="s">
        <v>354</v>
      </c>
    </row>
    <row r="34" ht="24" customHeight="1" spans="1:10">
      <c r="A34" s="49"/>
      <c r="B34" s="49"/>
      <c r="C34" s="49" t="s">
        <v>297</v>
      </c>
      <c r="D34" s="53" t="s">
        <v>305</v>
      </c>
      <c r="E34" s="54" t="s">
        <v>306</v>
      </c>
      <c r="F34" s="55" t="s">
        <v>278</v>
      </c>
      <c r="G34" s="52" t="s">
        <v>355</v>
      </c>
      <c r="H34" s="55" t="s">
        <v>330</v>
      </c>
      <c r="I34" s="55" t="s">
        <v>289</v>
      </c>
      <c r="J34" s="54" t="s">
        <v>308</v>
      </c>
    </row>
    <row r="35" ht="43" customHeight="1" spans="1:10">
      <c r="A35" s="49"/>
      <c r="B35" s="49"/>
      <c r="C35" s="49" t="s">
        <v>309</v>
      </c>
      <c r="D35" s="53" t="s">
        <v>310</v>
      </c>
      <c r="E35" s="54" t="s">
        <v>356</v>
      </c>
      <c r="F35" s="55" t="s">
        <v>300</v>
      </c>
      <c r="G35" s="52" t="s">
        <v>312</v>
      </c>
      <c r="H35" s="55" t="s">
        <v>301</v>
      </c>
      <c r="I35" s="55" t="s">
        <v>281</v>
      </c>
      <c r="J35" s="56" t="s">
        <v>357</v>
      </c>
    </row>
    <row r="36" ht="28" customHeight="1" spans="1:10">
      <c r="A36" s="49"/>
      <c r="B36" s="49"/>
      <c r="C36" s="49" t="s">
        <v>309</v>
      </c>
      <c r="D36" s="53" t="s">
        <v>310</v>
      </c>
      <c r="E36" s="54" t="s">
        <v>358</v>
      </c>
      <c r="F36" s="55" t="s">
        <v>300</v>
      </c>
      <c r="G36" s="52" t="s">
        <v>312</v>
      </c>
      <c r="H36" s="55" t="s">
        <v>301</v>
      </c>
      <c r="I36" s="55" t="s">
        <v>281</v>
      </c>
      <c r="J36" s="54" t="s">
        <v>359</v>
      </c>
    </row>
    <row r="37" ht="103" customHeight="1" spans="1:10">
      <c r="A37" s="51" t="s">
        <v>257</v>
      </c>
      <c r="B37" s="49" t="s">
        <v>360</v>
      </c>
      <c r="C37" s="49"/>
      <c r="D37" s="49"/>
      <c r="E37" s="49"/>
      <c r="F37" s="49"/>
      <c r="G37" s="49"/>
      <c r="H37" s="49"/>
      <c r="I37" s="49"/>
      <c r="J37" s="49"/>
    </row>
    <row r="38" ht="24" customHeight="1" spans="1:10">
      <c r="A38" s="49"/>
      <c r="B38" s="49"/>
      <c r="C38" s="49" t="s">
        <v>275</v>
      </c>
      <c r="D38" s="53" t="s">
        <v>276</v>
      </c>
      <c r="E38" s="54" t="s">
        <v>361</v>
      </c>
      <c r="F38" s="55" t="s">
        <v>300</v>
      </c>
      <c r="G38" s="52" t="s">
        <v>362</v>
      </c>
      <c r="H38" s="55" t="s">
        <v>280</v>
      </c>
      <c r="I38" s="55" t="s">
        <v>281</v>
      </c>
      <c r="J38" s="54" t="s">
        <v>363</v>
      </c>
    </row>
    <row r="39" ht="24" customHeight="1" spans="1:10">
      <c r="A39" s="49"/>
      <c r="B39" s="49"/>
      <c r="C39" s="49" t="s">
        <v>275</v>
      </c>
      <c r="D39" s="53" t="s">
        <v>276</v>
      </c>
      <c r="E39" s="54" t="s">
        <v>364</v>
      </c>
      <c r="F39" s="55" t="s">
        <v>278</v>
      </c>
      <c r="G39" s="52" t="s">
        <v>46</v>
      </c>
      <c r="H39" s="55" t="s">
        <v>365</v>
      </c>
      <c r="I39" s="55" t="s">
        <v>281</v>
      </c>
      <c r="J39" s="54" t="s">
        <v>366</v>
      </c>
    </row>
    <row r="40" ht="37" customHeight="1" spans="1:10">
      <c r="A40" s="49"/>
      <c r="B40" s="49"/>
      <c r="C40" s="49" t="s">
        <v>275</v>
      </c>
      <c r="D40" s="53" t="s">
        <v>324</v>
      </c>
      <c r="E40" s="54" t="s">
        <v>367</v>
      </c>
      <c r="F40" s="55" t="s">
        <v>300</v>
      </c>
      <c r="G40" s="52" t="s">
        <v>320</v>
      </c>
      <c r="H40" s="55" t="s">
        <v>301</v>
      </c>
      <c r="I40" s="55" t="s">
        <v>281</v>
      </c>
      <c r="J40" s="54" t="s">
        <v>368</v>
      </c>
    </row>
    <row r="41" ht="36" customHeight="1" spans="1:10">
      <c r="A41" s="49"/>
      <c r="B41" s="49"/>
      <c r="C41" s="49" t="s">
        <v>275</v>
      </c>
      <c r="D41" s="53" t="s">
        <v>324</v>
      </c>
      <c r="E41" s="54" t="s">
        <v>369</v>
      </c>
      <c r="F41" s="55" t="s">
        <v>300</v>
      </c>
      <c r="G41" s="52" t="s">
        <v>370</v>
      </c>
      <c r="H41" s="55" t="s">
        <v>301</v>
      </c>
      <c r="I41" s="55" t="s">
        <v>281</v>
      </c>
      <c r="J41" s="54" t="s">
        <v>371</v>
      </c>
    </row>
    <row r="42" ht="20.25" customHeight="1" spans="1:10">
      <c r="A42" s="49"/>
      <c r="B42" s="49"/>
      <c r="C42" s="49" t="s">
        <v>275</v>
      </c>
      <c r="D42" s="53" t="s">
        <v>324</v>
      </c>
      <c r="E42" s="54" t="s">
        <v>372</v>
      </c>
      <c r="F42" s="55" t="s">
        <v>300</v>
      </c>
      <c r="G42" s="52" t="s">
        <v>312</v>
      </c>
      <c r="H42" s="55" t="s">
        <v>301</v>
      </c>
      <c r="I42" s="55" t="s">
        <v>281</v>
      </c>
      <c r="J42" s="54" t="s">
        <v>373</v>
      </c>
    </row>
    <row r="43" ht="29" customHeight="1" spans="1:10">
      <c r="A43" s="49"/>
      <c r="B43" s="49"/>
      <c r="C43" s="49" t="s">
        <v>275</v>
      </c>
      <c r="D43" s="53" t="s">
        <v>291</v>
      </c>
      <c r="E43" s="54" t="s">
        <v>292</v>
      </c>
      <c r="F43" s="55" t="s">
        <v>293</v>
      </c>
      <c r="G43" s="52" t="s">
        <v>374</v>
      </c>
      <c r="H43" s="55" t="s">
        <v>295</v>
      </c>
      <c r="I43" s="55" t="s">
        <v>281</v>
      </c>
      <c r="J43" s="54" t="s">
        <v>296</v>
      </c>
    </row>
    <row r="44" ht="25" customHeight="1" spans="1:10">
      <c r="A44" s="49"/>
      <c r="B44" s="49"/>
      <c r="C44" s="49" t="s">
        <v>297</v>
      </c>
      <c r="D44" s="53" t="s">
        <v>375</v>
      </c>
      <c r="E44" s="54" t="s">
        <v>376</v>
      </c>
      <c r="F44" s="55" t="s">
        <v>278</v>
      </c>
      <c r="G44" s="52" t="s">
        <v>46</v>
      </c>
      <c r="H44" s="55" t="s">
        <v>365</v>
      </c>
      <c r="I44" s="55" t="s">
        <v>281</v>
      </c>
      <c r="J44" s="54" t="s">
        <v>377</v>
      </c>
    </row>
    <row r="45" ht="30" customHeight="1" spans="1:10">
      <c r="A45" s="49"/>
      <c r="B45" s="49"/>
      <c r="C45" s="49" t="s">
        <v>297</v>
      </c>
      <c r="D45" s="53" t="s">
        <v>305</v>
      </c>
      <c r="E45" s="54" t="s">
        <v>378</v>
      </c>
      <c r="F45" s="55" t="s">
        <v>278</v>
      </c>
      <c r="G45" s="52" t="s">
        <v>379</v>
      </c>
      <c r="H45" s="55"/>
      <c r="I45" s="55" t="s">
        <v>289</v>
      </c>
      <c r="J45" s="54" t="s">
        <v>380</v>
      </c>
    </row>
    <row r="46" ht="24" customHeight="1" spans="1:10">
      <c r="A46" s="49"/>
      <c r="B46" s="49"/>
      <c r="C46" s="49" t="s">
        <v>309</v>
      </c>
      <c r="D46" s="53" t="s">
        <v>310</v>
      </c>
      <c r="E46" s="54" t="s">
        <v>381</v>
      </c>
      <c r="F46" s="55" t="s">
        <v>300</v>
      </c>
      <c r="G46" s="52" t="s">
        <v>312</v>
      </c>
      <c r="H46" s="55" t="s">
        <v>301</v>
      </c>
      <c r="I46" s="55" t="s">
        <v>281</v>
      </c>
      <c r="J46" s="54" t="s">
        <v>382</v>
      </c>
    </row>
    <row r="47" ht="22" customHeight="1" spans="1:10">
      <c r="A47" s="49"/>
      <c r="B47" s="49"/>
      <c r="C47" s="49" t="s">
        <v>309</v>
      </c>
      <c r="D47" s="53" t="s">
        <v>310</v>
      </c>
      <c r="E47" s="54" t="s">
        <v>383</v>
      </c>
      <c r="F47" s="55" t="s">
        <v>300</v>
      </c>
      <c r="G47" s="52" t="s">
        <v>320</v>
      </c>
      <c r="H47" s="55" t="s">
        <v>301</v>
      </c>
      <c r="I47" s="55" t="s">
        <v>281</v>
      </c>
      <c r="J47" s="54" t="s">
        <v>384</v>
      </c>
    </row>
    <row r="48" ht="137" customHeight="1" spans="1:10">
      <c r="A48" s="51" t="s">
        <v>255</v>
      </c>
      <c r="B48" s="49" t="s">
        <v>385</v>
      </c>
      <c r="C48" s="49"/>
      <c r="D48" s="49"/>
      <c r="E48" s="49"/>
      <c r="F48" s="49"/>
      <c r="G48" s="49"/>
      <c r="H48" s="49"/>
      <c r="I48" s="49"/>
      <c r="J48" s="49"/>
    </row>
    <row r="49" ht="20.25" customHeight="1" spans="1:10">
      <c r="A49" s="49"/>
      <c r="B49" s="49"/>
      <c r="C49" s="49" t="s">
        <v>275</v>
      </c>
      <c r="D49" s="53" t="s">
        <v>276</v>
      </c>
      <c r="E49" s="54" t="s">
        <v>386</v>
      </c>
      <c r="F49" s="55" t="s">
        <v>278</v>
      </c>
      <c r="G49" s="52" t="s">
        <v>47</v>
      </c>
      <c r="H49" s="55" t="s">
        <v>387</v>
      </c>
      <c r="I49" s="55" t="s">
        <v>281</v>
      </c>
      <c r="J49" s="54" t="s">
        <v>388</v>
      </c>
    </row>
    <row r="50" ht="23" customHeight="1" spans="1:10">
      <c r="A50" s="49"/>
      <c r="B50" s="49"/>
      <c r="C50" s="49" t="s">
        <v>275</v>
      </c>
      <c r="D50" s="53" t="s">
        <v>286</v>
      </c>
      <c r="E50" s="54" t="s">
        <v>389</v>
      </c>
      <c r="F50" s="55" t="s">
        <v>300</v>
      </c>
      <c r="G50" s="52" t="s">
        <v>320</v>
      </c>
      <c r="H50" s="55" t="s">
        <v>301</v>
      </c>
      <c r="I50" s="55" t="s">
        <v>281</v>
      </c>
      <c r="J50" s="54" t="s">
        <v>390</v>
      </c>
    </row>
    <row r="51" ht="26" customHeight="1" spans="1:10">
      <c r="A51" s="49"/>
      <c r="B51" s="49"/>
      <c r="C51" s="49" t="s">
        <v>275</v>
      </c>
      <c r="D51" s="53" t="s">
        <v>324</v>
      </c>
      <c r="E51" s="54" t="s">
        <v>391</v>
      </c>
      <c r="F51" s="55" t="s">
        <v>300</v>
      </c>
      <c r="G51" s="52" t="s">
        <v>370</v>
      </c>
      <c r="H51" s="55" t="s">
        <v>301</v>
      </c>
      <c r="I51" s="55" t="s">
        <v>281</v>
      </c>
      <c r="J51" s="54" t="s">
        <v>392</v>
      </c>
    </row>
    <row r="52" ht="24" customHeight="1" spans="1:10">
      <c r="A52" s="49"/>
      <c r="B52" s="49"/>
      <c r="C52" s="49" t="s">
        <v>275</v>
      </c>
      <c r="D52" s="53" t="s">
        <v>291</v>
      </c>
      <c r="E52" s="54" t="s">
        <v>292</v>
      </c>
      <c r="F52" s="55" t="s">
        <v>293</v>
      </c>
      <c r="G52" s="52" t="s">
        <v>393</v>
      </c>
      <c r="H52" s="55" t="s">
        <v>295</v>
      </c>
      <c r="I52" s="55" t="s">
        <v>281</v>
      </c>
      <c r="J52" s="54" t="s">
        <v>296</v>
      </c>
    </row>
    <row r="53" ht="30" customHeight="1" spans="1:10">
      <c r="A53" s="49"/>
      <c r="B53" s="49"/>
      <c r="C53" s="49" t="s">
        <v>297</v>
      </c>
      <c r="D53" s="53" t="s">
        <v>327</v>
      </c>
      <c r="E53" s="54" t="s">
        <v>394</v>
      </c>
      <c r="F53" s="55" t="s">
        <v>278</v>
      </c>
      <c r="G53" s="52" t="s">
        <v>395</v>
      </c>
      <c r="H53" s="55"/>
      <c r="I53" s="55" t="s">
        <v>289</v>
      </c>
      <c r="J53" s="54" t="s">
        <v>396</v>
      </c>
    </row>
    <row r="54" ht="24" customHeight="1" spans="1:10">
      <c r="A54" s="49"/>
      <c r="B54" s="49"/>
      <c r="C54" s="49" t="s">
        <v>297</v>
      </c>
      <c r="D54" s="53" t="s">
        <v>305</v>
      </c>
      <c r="E54" s="54" t="s">
        <v>397</v>
      </c>
      <c r="F54" s="55" t="s">
        <v>300</v>
      </c>
      <c r="G54" s="52" t="s">
        <v>398</v>
      </c>
      <c r="H54" s="55" t="s">
        <v>399</v>
      </c>
      <c r="I54" s="55" t="s">
        <v>281</v>
      </c>
      <c r="J54" s="54" t="s">
        <v>400</v>
      </c>
    </row>
    <row r="55" ht="40" customHeight="1" spans="1:10">
      <c r="A55" s="49"/>
      <c r="B55" s="49"/>
      <c r="C55" s="49" t="s">
        <v>309</v>
      </c>
      <c r="D55" s="53" t="s">
        <v>310</v>
      </c>
      <c r="E55" s="54" t="s">
        <v>401</v>
      </c>
      <c r="F55" s="55" t="s">
        <v>300</v>
      </c>
      <c r="G55" s="52" t="s">
        <v>312</v>
      </c>
      <c r="H55" s="55" t="s">
        <v>301</v>
      </c>
      <c r="I55" s="55" t="s">
        <v>281</v>
      </c>
      <c r="J55" s="54" t="s">
        <v>402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 right="0" top="0.409027777777778" bottom="0.0152777777777778" header="0.5" footer="0.5"/>
  <pageSetup paperSize="1"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21" sqref="C21"/>
    </sheetView>
  </sheetViews>
  <sheetFormatPr defaultColWidth="8.85" defaultRowHeight="15" customHeight="1" outlineLevelCol="5"/>
  <cols>
    <col min="1" max="1" width="25.625" customWidth="1"/>
    <col min="2" max="2" width="18.875" customWidth="1"/>
    <col min="3" max="3" width="28.5" customWidth="1"/>
    <col min="4" max="4" width="21.625" customWidth="1"/>
    <col min="5" max="5" width="22" customWidth="1"/>
    <col min="6" max="6" width="21.425" customWidth="1"/>
  </cols>
  <sheetData>
    <row r="1" ht="18.75" customHeight="1" spans="1:6">
      <c r="A1" s="1"/>
      <c r="B1" s="1"/>
      <c r="C1" s="1"/>
      <c r="D1" s="1"/>
      <c r="E1" s="1"/>
      <c r="F1" s="40" t="s">
        <v>403</v>
      </c>
    </row>
    <row r="2" ht="37.5" customHeight="1" spans="1:6">
      <c r="A2" s="3" t="s">
        <v>404</v>
      </c>
      <c r="B2" s="3"/>
      <c r="C2" s="3"/>
      <c r="D2" s="3"/>
      <c r="E2" s="3"/>
      <c r="F2" s="3"/>
    </row>
    <row r="3" ht="18.75" customHeight="1" spans="1:6">
      <c r="A3" s="41" t="str">
        <f>"单位名称："&amp;"元江哈尼族彝族傣族自治县发展和改革局"</f>
        <v>单位名称：元江哈尼族彝族傣族自治县发展和改革局</v>
      </c>
      <c r="B3" s="41"/>
      <c r="C3" s="41"/>
      <c r="D3" s="42"/>
      <c r="E3" s="42"/>
      <c r="F3" s="43" t="s">
        <v>28</v>
      </c>
    </row>
    <row r="4" ht="18.75" customHeight="1" spans="1:6">
      <c r="A4" s="12" t="s">
        <v>152</v>
      </c>
      <c r="B4" s="12" t="s">
        <v>59</v>
      </c>
      <c r="C4" s="12" t="s">
        <v>60</v>
      </c>
      <c r="D4" s="28" t="s">
        <v>405</v>
      </c>
      <c r="E4" s="28"/>
      <c r="F4" s="28"/>
    </row>
    <row r="5" ht="18.75" customHeight="1" spans="1:6">
      <c r="A5" s="12" t="s">
        <v>59</v>
      </c>
      <c r="B5" s="12" t="s">
        <v>59</v>
      </c>
      <c r="C5" s="12" t="s">
        <v>60</v>
      </c>
      <c r="D5" s="28" t="s">
        <v>33</v>
      </c>
      <c r="E5" s="28" t="s">
        <v>63</v>
      </c>
      <c r="F5" s="28" t="s">
        <v>64</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124</v>
      </c>
      <c r="B8" s="44"/>
      <c r="C8" s="44"/>
      <c r="D8" s="45"/>
      <c r="E8" s="45"/>
      <c r="F8" s="45"/>
    </row>
    <row r="9" customHeight="1" spans="1:1">
      <c r="A9" t="s">
        <v>406</v>
      </c>
    </row>
  </sheetData>
  <mergeCells count="7">
    <mergeCell ref="A2:F2"/>
    <mergeCell ref="A3:C3"/>
    <mergeCell ref="D4:F4"/>
    <mergeCell ref="A8:C8"/>
    <mergeCell ref="A4:A5"/>
    <mergeCell ref="B4:B5"/>
    <mergeCell ref="C4:C5"/>
  </mergeCells>
  <pageMargins left="0.161111111111111" right="0.161111111111111" top="1" bottom="0.60625" header="0.5" footer="0.5"/>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selection activeCell="K10" sqref="K10"/>
    </sheetView>
  </sheetViews>
  <sheetFormatPr defaultColWidth="8.85" defaultRowHeight="15" customHeight="1"/>
  <cols>
    <col min="1" max="1" width="13.5" customWidth="1"/>
    <col min="2" max="2" width="15.125" customWidth="1"/>
    <col min="3" max="3" width="26.25" customWidth="1"/>
    <col min="4" max="4" width="5.25" customWidth="1"/>
    <col min="5" max="5" width="4.875" customWidth="1"/>
    <col min="6" max="6" width="7.625" customWidth="1"/>
    <col min="7" max="7" width="8.375" customWidth="1"/>
    <col min="8" max="8" width="8.25" customWidth="1"/>
    <col min="9" max="9" width="4.75" customWidth="1"/>
    <col min="10" max="10" width="6" customWidth="1"/>
    <col min="11" max="11" width="5.375" customWidth="1"/>
    <col min="12" max="12" width="4.125" customWidth="1"/>
    <col min="13" max="13" width="5" customWidth="1"/>
    <col min="14" max="14" width="5.75" customWidth="1"/>
    <col min="15" max="15" width="4.375" customWidth="1"/>
    <col min="16" max="16" width="5.875" customWidth="1"/>
    <col min="17" max="17" width="7.5" customWidth="1"/>
  </cols>
  <sheetData>
    <row r="1" customHeight="1" spans="1:17">
      <c r="A1" s="34"/>
      <c r="B1" s="34"/>
      <c r="C1" s="34"/>
      <c r="D1" s="34"/>
      <c r="E1" s="34"/>
      <c r="F1" s="34"/>
      <c r="G1" s="34"/>
      <c r="H1" s="34"/>
      <c r="I1" s="34"/>
      <c r="J1" s="34"/>
      <c r="K1" s="34"/>
      <c r="L1" s="34"/>
      <c r="M1" s="34"/>
      <c r="N1" s="34"/>
      <c r="O1" s="34"/>
      <c r="P1" s="34"/>
      <c r="Q1" s="19" t="s">
        <v>407</v>
      </c>
    </row>
    <row r="2" ht="45" customHeight="1" spans="1:17">
      <c r="A2" s="29" t="s">
        <v>408</v>
      </c>
      <c r="B2" s="29"/>
      <c r="C2" s="29"/>
      <c r="D2" s="29"/>
      <c r="E2" s="29"/>
      <c r="F2" s="29"/>
      <c r="G2" s="29"/>
      <c r="H2" s="29"/>
      <c r="I2" s="29"/>
      <c r="J2" s="29"/>
      <c r="K2" s="29"/>
      <c r="L2" s="29"/>
      <c r="M2" s="29"/>
      <c r="N2" s="38"/>
      <c r="O2" s="38"/>
      <c r="P2" s="38"/>
      <c r="Q2" s="38"/>
    </row>
    <row r="3" ht="20.25" customHeight="1" spans="1:17">
      <c r="A3" s="18" t="str">
        <f>"单位名称："&amp;"元江哈尼族彝族傣族自治县发展和改革局"</f>
        <v>单位名称：元江哈尼族彝族傣族自治县发展和改革局</v>
      </c>
      <c r="B3" s="18"/>
      <c r="C3" s="18"/>
      <c r="D3" s="18"/>
      <c r="E3" s="18"/>
      <c r="F3" s="18"/>
      <c r="G3" s="18"/>
      <c r="H3" s="18"/>
      <c r="I3" s="18"/>
      <c r="J3" s="18"/>
      <c r="K3" s="18"/>
      <c r="L3" s="18"/>
      <c r="M3" s="18"/>
      <c r="N3" s="18"/>
      <c r="O3" s="18"/>
      <c r="P3" s="18"/>
      <c r="Q3" s="19" t="s">
        <v>28</v>
      </c>
    </row>
    <row r="4" ht="20.25" customHeight="1" spans="1:17">
      <c r="A4" s="21" t="s">
        <v>409</v>
      </c>
      <c r="B4" s="21" t="s">
        <v>410</v>
      </c>
      <c r="C4" s="21" t="s">
        <v>411</v>
      </c>
      <c r="D4" s="21" t="s">
        <v>412</v>
      </c>
      <c r="E4" s="21" t="s">
        <v>413</v>
      </c>
      <c r="F4" s="21" t="s">
        <v>414</v>
      </c>
      <c r="G4" s="21" t="s">
        <v>159</v>
      </c>
      <c r="H4" s="21"/>
      <c r="I4" s="21"/>
      <c r="J4" s="21"/>
      <c r="K4" s="21"/>
      <c r="L4" s="21"/>
      <c r="M4" s="21"/>
      <c r="N4" s="21"/>
      <c r="O4" s="21"/>
      <c r="P4" s="21"/>
      <c r="Q4" s="21"/>
    </row>
    <row r="5" ht="20.25" customHeight="1" spans="1:17">
      <c r="A5" s="21" t="s">
        <v>415</v>
      </c>
      <c r="B5" s="21" t="s">
        <v>410</v>
      </c>
      <c r="C5" s="21" t="s">
        <v>411</v>
      </c>
      <c r="D5" s="21" t="s">
        <v>412</v>
      </c>
      <c r="E5" s="21" t="s">
        <v>413</v>
      </c>
      <c r="F5" s="21" t="s">
        <v>414</v>
      </c>
      <c r="G5" s="21" t="s">
        <v>31</v>
      </c>
      <c r="H5" s="21" t="s">
        <v>34</v>
      </c>
      <c r="I5" s="21" t="s">
        <v>416</v>
      </c>
      <c r="J5" s="21" t="s">
        <v>417</v>
      </c>
      <c r="K5" s="21" t="s">
        <v>37</v>
      </c>
      <c r="L5" s="21" t="s">
        <v>418</v>
      </c>
      <c r="M5" s="21" t="s">
        <v>62</v>
      </c>
      <c r="N5" s="21"/>
      <c r="O5" s="21"/>
      <c r="P5" s="21"/>
      <c r="Q5" s="21"/>
    </row>
    <row r="6" ht="57"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198</v>
      </c>
      <c r="B8" s="22"/>
      <c r="C8" s="22"/>
      <c r="D8" s="36"/>
      <c r="E8" s="36"/>
      <c r="F8" s="36">
        <v>11200</v>
      </c>
      <c r="G8" s="36">
        <v>11200</v>
      </c>
      <c r="H8" s="36">
        <v>11200</v>
      </c>
      <c r="I8" s="36"/>
      <c r="J8" s="32"/>
      <c r="K8" s="32"/>
      <c r="L8" s="36"/>
      <c r="M8" s="36"/>
      <c r="N8" s="36"/>
      <c r="O8" s="36"/>
      <c r="P8" s="36"/>
      <c r="Q8" s="36"/>
    </row>
    <row r="9" ht="20.25" customHeight="1" spans="1:17">
      <c r="A9" s="22"/>
      <c r="B9" s="22" t="s">
        <v>419</v>
      </c>
      <c r="C9" s="22" t="str">
        <f>"A05040101"&amp;"  "&amp;"复印纸"</f>
        <v>A05040101  复印纸</v>
      </c>
      <c r="D9" s="37" t="s">
        <v>420</v>
      </c>
      <c r="E9" s="23" t="s">
        <v>370</v>
      </c>
      <c r="F9" s="36">
        <v>11200</v>
      </c>
      <c r="G9" s="36">
        <v>11200</v>
      </c>
      <c r="H9" s="32">
        <v>11200</v>
      </c>
      <c r="I9" s="32"/>
      <c r="J9" s="32"/>
      <c r="K9" s="32"/>
      <c r="L9" s="36"/>
      <c r="M9" s="36"/>
      <c r="N9" s="36"/>
      <c r="O9" s="36"/>
      <c r="P9" s="36"/>
      <c r="Q9" s="36"/>
    </row>
    <row r="10" ht="23" customHeight="1" spans="1:17">
      <c r="A10" s="35" t="s">
        <v>191</v>
      </c>
      <c r="B10" s="22"/>
      <c r="C10" s="22"/>
      <c r="D10" s="22"/>
      <c r="E10" s="22"/>
      <c r="F10" s="36">
        <v>47400</v>
      </c>
      <c r="G10" s="36">
        <v>47400</v>
      </c>
      <c r="H10" s="36">
        <v>47400</v>
      </c>
      <c r="I10" s="36"/>
      <c r="J10" s="32"/>
      <c r="K10" s="32"/>
      <c r="L10" s="36"/>
      <c r="M10" s="36"/>
      <c r="N10" s="36"/>
      <c r="O10" s="36"/>
      <c r="P10" s="36"/>
      <c r="Q10" s="36"/>
    </row>
    <row r="11" ht="20.25" customHeight="1" spans="1:17">
      <c r="A11" s="22"/>
      <c r="B11" s="22" t="s">
        <v>421</v>
      </c>
      <c r="C11" s="22" t="str">
        <f>"C1804010201"&amp;"  "&amp;"机动车保险服务"</f>
        <v>C1804010201  机动车保险服务</v>
      </c>
      <c r="D11" s="37" t="s">
        <v>284</v>
      </c>
      <c r="E11" s="23">
        <v>2</v>
      </c>
      <c r="F11" s="36">
        <v>10300</v>
      </c>
      <c r="G11" s="36">
        <v>10300</v>
      </c>
      <c r="H11" s="32">
        <v>10300</v>
      </c>
      <c r="I11" s="32"/>
      <c r="J11" s="32"/>
      <c r="K11" s="32"/>
      <c r="L11" s="36"/>
      <c r="M11" s="36"/>
      <c r="N11" s="36"/>
      <c r="O11" s="36"/>
      <c r="P11" s="36"/>
      <c r="Q11" s="36"/>
    </row>
    <row r="12" ht="20.25" customHeight="1" spans="1:17">
      <c r="A12" s="22"/>
      <c r="B12" s="22" t="s">
        <v>422</v>
      </c>
      <c r="C12" s="22" t="str">
        <f>"C23120301"&amp;"  "&amp;"车辆维修和保养服务"</f>
        <v>C23120301  车辆维修和保养服务</v>
      </c>
      <c r="D12" s="37" t="s">
        <v>284</v>
      </c>
      <c r="E12" s="23" t="s">
        <v>46</v>
      </c>
      <c r="F12" s="36">
        <v>10100</v>
      </c>
      <c r="G12" s="36">
        <v>10100</v>
      </c>
      <c r="H12" s="32">
        <v>10100</v>
      </c>
      <c r="I12" s="32"/>
      <c r="J12" s="32"/>
      <c r="K12" s="32"/>
      <c r="L12" s="36"/>
      <c r="M12" s="36"/>
      <c r="N12" s="36"/>
      <c r="O12" s="36"/>
      <c r="P12" s="36"/>
      <c r="Q12" s="36"/>
    </row>
    <row r="13" ht="24" customHeight="1" spans="1:17">
      <c r="A13" s="22"/>
      <c r="B13" s="22" t="s">
        <v>423</v>
      </c>
      <c r="C13" s="22" t="str">
        <f>"C23120302"&amp;"  "&amp;"车辆加油、添加燃料服务"</f>
        <v>C23120302  车辆加油、添加燃料服务</v>
      </c>
      <c r="D13" s="37" t="s">
        <v>424</v>
      </c>
      <c r="E13" s="23">
        <v>3000</v>
      </c>
      <c r="F13" s="36">
        <v>27000</v>
      </c>
      <c r="G13" s="36">
        <v>27000</v>
      </c>
      <c r="H13" s="32">
        <v>27000</v>
      </c>
      <c r="I13" s="32"/>
      <c r="J13" s="32"/>
      <c r="K13" s="32"/>
      <c r="L13" s="36"/>
      <c r="M13" s="36"/>
      <c r="N13" s="36"/>
      <c r="O13" s="36"/>
      <c r="P13" s="36"/>
      <c r="Q13" s="36"/>
    </row>
    <row r="14" ht="20.25" customHeight="1" spans="1:17">
      <c r="A14" s="23" t="s">
        <v>31</v>
      </c>
      <c r="B14" s="23"/>
      <c r="C14" s="23"/>
      <c r="D14" s="37"/>
      <c r="E14" s="37"/>
      <c r="F14" s="36">
        <v>58600</v>
      </c>
      <c r="G14" s="36">
        <v>58600</v>
      </c>
      <c r="H14" s="36">
        <v>58600</v>
      </c>
      <c r="I14" s="36"/>
      <c r="J14" s="36"/>
      <c r="K14" s="36"/>
      <c r="L14" s="36"/>
      <c r="M14" s="36"/>
      <c r="N14" s="36"/>
      <c r="O14" s="36"/>
      <c r="P14" s="36"/>
      <c r="Q14" s="36"/>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0784722222222222" right="0" top="1" bottom="1" header="0.5" footer="0.5"/>
  <pageSetup paperSize="1"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F16" sqref="F16"/>
    </sheetView>
  </sheetViews>
  <sheetFormatPr defaultColWidth="8.85" defaultRowHeight="15" customHeight="1"/>
  <cols>
    <col min="1" max="1" width="9.25" customWidth="1"/>
    <col min="2" max="2" width="11.125" customWidth="1"/>
    <col min="3" max="3" width="10.5" customWidth="1"/>
    <col min="4" max="4" width="7.375" customWidth="1"/>
    <col min="5" max="5" width="6.75" customWidth="1"/>
    <col min="6" max="6" width="10" customWidth="1"/>
    <col min="7" max="7" width="10.875" customWidth="1"/>
    <col min="8" max="8" width="9" customWidth="1"/>
    <col min="9" max="9" width="8.75" customWidth="1"/>
    <col min="10" max="10" width="10.125" customWidth="1"/>
    <col min="11" max="11" width="9.875" customWidth="1"/>
    <col min="12" max="12" width="8.875" customWidth="1"/>
    <col min="13" max="13" width="12.75" customWidth="1"/>
    <col min="14" max="14" width="10.125" customWidth="1"/>
  </cols>
  <sheetData>
    <row r="1" customHeight="1" spans="1:14">
      <c r="A1" s="19"/>
      <c r="B1" s="19"/>
      <c r="C1" s="19"/>
      <c r="D1" s="19"/>
      <c r="E1" s="19"/>
      <c r="F1" s="19"/>
      <c r="G1" s="19"/>
      <c r="H1" s="19"/>
      <c r="I1" s="19"/>
      <c r="J1" s="19"/>
      <c r="K1" s="19"/>
      <c r="L1" s="19"/>
      <c r="M1" s="19"/>
      <c r="N1" s="19" t="s">
        <v>425</v>
      </c>
    </row>
    <row r="2" ht="45" customHeight="1" spans="1:14">
      <c r="A2" s="29" t="s">
        <v>426</v>
      </c>
      <c r="B2" s="29"/>
      <c r="C2" s="29"/>
      <c r="D2" s="29"/>
      <c r="E2" s="29"/>
      <c r="F2" s="29"/>
      <c r="G2" s="29"/>
      <c r="H2" s="29"/>
      <c r="I2" s="29"/>
      <c r="J2" s="29"/>
      <c r="K2" s="29"/>
      <c r="L2" s="29"/>
      <c r="M2" s="29"/>
      <c r="N2" s="29"/>
    </row>
    <row r="3" ht="20.25" customHeight="1" spans="1:14">
      <c r="A3" s="18" t="str">
        <f>"单位名称："&amp;"元江哈尼族彝族傣族自治县发展和改革局"</f>
        <v>单位名称：元江哈尼族彝族傣族自治县发展和改革局</v>
      </c>
      <c r="B3" s="18"/>
      <c r="C3" s="18"/>
      <c r="D3" s="18"/>
      <c r="E3" s="18"/>
      <c r="F3" s="18"/>
      <c r="G3" s="18"/>
      <c r="H3" s="18"/>
      <c r="I3" s="19"/>
      <c r="J3" s="19"/>
      <c r="K3" s="19"/>
      <c r="L3" s="19"/>
      <c r="M3" s="19"/>
      <c r="N3" s="19" t="s">
        <v>28</v>
      </c>
    </row>
    <row r="4" ht="27.15" customHeight="1" spans="1:14">
      <c r="A4" s="30" t="s">
        <v>409</v>
      </c>
      <c r="B4" s="30" t="s">
        <v>427</v>
      </c>
      <c r="C4" s="30" t="s">
        <v>428</v>
      </c>
      <c r="D4" s="30" t="s">
        <v>159</v>
      </c>
      <c r="E4" s="30"/>
      <c r="F4" s="30"/>
      <c r="G4" s="30"/>
      <c r="H4" s="30"/>
      <c r="I4" s="30"/>
      <c r="J4" s="30"/>
      <c r="K4" s="30"/>
      <c r="L4" s="30"/>
      <c r="M4" s="30"/>
      <c r="N4" s="30"/>
    </row>
    <row r="5" ht="23.4" customHeight="1" spans="1:14">
      <c r="A5" s="30" t="s">
        <v>415</v>
      </c>
      <c r="B5" s="30"/>
      <c r="C5" s="30" t="s">
        <v>429</v>
      </c>
      <c r="D5" s="30" t="s">
        <v>31</v>
      </c>
      <c r="E5" s="30" t="s">
        <v>34</v>
      </c>
      <c r="F5" s="30" t="s">
        <v>416</v>
      </c>
      <c r="G5" s="30" t="s">
        <v>417</v>
      </c>
      <c r="H5" s="30" t="s">
        <v>37</v>
      </c>
      <c r="I5" s="30" t="s">
        <v>418</v>
      </c>
      <c r="J5" s="30"/>
      <c r="K5" s="30"/>
      <c r="L5" s="30"/>
      <c r="M5" s="30"/>
      <c r="N5" s="30"/>
    </row>
    <row r="6" ht="49"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row r="11" customHeight="1" spans="1:1">
      <c r="A11" t="s">
        <v>430</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357638888888889" right="0.161111111111111" top="1" bottom="1" header="0.5" footer="0.5"/>
  <pageSetup paperSize="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B21" sqref="B21"/>
    </sheetView>
  </sheetViews>
  <sheetFormatPr defaultColWidth="8.85" defaultRowHeight="15" customHeight="1"/>
  <cols>
    <col min="1" max="1" width="15.625" customWidth="1"/>
    <col min="2" max="2" width="10.625" customWidth="1"/>
    <col min="3" max="3" width="12.375" customWidth="1"/>
    <col min="4" max="4" width="12" customWidth="1"/>
    <col min="5" max="5" width="8.75" customWidth="1"/>
    <col min="6" max="6" width="8.375" customWidth="1"/>
    <col min="7" max="7" width="10.375" customWidth="1"/>
    <col min="8" max="8" width="7" customWidth="1"/>
    <col min="9" max="9" width="9.375" customWidth="1"/>
    <col min="10" max="10" width="8" customWidth="1"/>
    <col min="11" max="12" width="7" customWidth="1"/>
    <col min="13" max="13" width="7.25" customWidth="1"/>
    <col min="14" max="14" width="9.625" customWidth="1"/>
  </cols>
  <sheetData>
    <row r="1" ht="24.15" customHeight="1" spans="1:14">
      <c r="A1" s="18"/>
      <c r="B1" s="18"/>
      <c r="C1" s="18"/>
      <c r="D1" s="18"/>
      <c r="E1" s="18"/>
      <c r="F1" s="18"/>
      <c r="G1" s="18"/>
      <c r="H1" s="18"/>
      <c r="I1" s="18"/>
      <c r="J1" s="18"/>
      <c r="K1" s="18"/>
      <c r="L1" s="18"/>
      <c r="M1" s="18"/>
      <c r="N1" s="19" t="s">
        <v>431</v>
      </c>
    </row>
    <row r="2" ht="45.15" customHeight="1" spans="1:14">
      <c r="A2" s="24" t="s">
        <v>432</v>
      </c>
      <c r="B2" s="24"/>
      <c r="C2" s="24"/>
      <c r="D2" s="24"/>
      <c r="E2" s="24"/>
      <c r="F2" s="24"/>
      <c r="G2" s="24"/>
      <c r="H2" s="24"/>
      <c r="I2" s="24"/>
      <c r="J2" s="24"/>
      <c r="K2" s="24"/>
      <c r="L2" s="24"/>
      <c r="M2" s="24"/>
      <c r="N2" s="24"/>
    </row>
    <row r="3" ht="18.75" customHeight="1" spans="1:14">
      <c r="A3" s="18" t="str">
        <f>"单位名称："&amp;"元江哈尼族彝族傣族自治县发展和改革局"</f>
        <v>单位名称：元江哈尼族彝族傣族自治县发展和改革局</v>
      </c>
      <c r="B3" s="18"/>
      <c r="C3" s="18"/>
      <c r="D3" s="18"/>
      <c r="E3" s="18"/>
      <c r="F3" s="18"/>
      <c r="G3" s="18"/>
      <c r="H3" s="18"/>
      <c r="I3" s="18"/>
      <c r="J3" s="18"/>
      <c r="K3" s="18"/>
      <c r="L3" s="18"/>
      <c r="M3" s="18"/>
      <c r="N3" s="19" t="s">
        <v>28</v>
      </c>
    </row>
    <row r="4" ht="22.5" customHeight="1" spans="1:14">
      <c r="A4" s="27" t="s">
        <v>433</v>
      </c>
      <c r="B4" s="27" t="s">
        <v>159</v>
      </c>
      <c r="C4" s="27"/>
      <c r="D4" s="27"/>
      <c r="E4" s="27" t="s">
        <v>434</v>
      </c>
      <c r="F4" s="27"/>
      <c r="G4" s="27"/>
      <c r="H4" s="27"/>
      <c r="I4" s="27"/>
      <c r="J4" s="27"/>
      <c r="K4" s="27"/>
      <c r="L4" s="27"/>
      <c r="M4" s="27"/>
      <c r="N4" s="27"/>
    </row>
    <row r="5" ht="22.5" customHeight="1" spans="1:14">
      <c r="A5" s="27"/>
      <c r="B5" s="27" t="s">
        <v>31</v>
      </c>
      <c r="C5" s="27" t="s">
        <v>34</v>
      </c>
      <c r="D5" s="27" t="s">
        <v>416</v>
      </c>
      <c r="E5" s="28" t="s">
        <v>435</v>
      </c>
      <c r="F5" s="28" t="s">
        <v>436</v>
      </c>
      <c r="G5" s="28" t="s">
        <v>437</v>
      </c>
      <c r="H5" s="28" t="s">
        <v>438</v>
      </c>
      <c r="I5" s="28" t="s">
        <v>439</v>
      </c>
      <c r="J5" s="28" t="s">
        <v>440</v>
      </c>
      <c r="K5" s="28" t="s">
        <v>441</v>
      </c>
      <c r="L5" s="28" t="s">
        <v>442</v>
      </c>
      <c r="M5" s="28" t="s">
        <v>443</v>
      </c>
      <c r="N5" s="28" t="s">
        <v>444</v>
      </c>
    </row>
    <row r="6" ht="18.75" customHeight="1" spans="1:14">
      <c r="A6" s="27" t="s">
        <v>45</v>
      </c>
      <c r="B6" s="27" t="s">
        <v>46</v>
      </c>
      <c r="C6" s="27" t="s">
        <v>47</v>
      </c>
      <c r="D6" s="27" t="s">
        <v>48</v>
      </c>
      <c r="E6" s="27" t="s">
        <v>49</v>
      </c>
      <c r="F6" s="27" t="s">
        <v>50</v>
      </c>
      <c r="G6" s="27" t="s">
        <v>51</v>
      </c>
      <c r="H6" s="27" t="s">
        <v>52</v>
      </c>
      <c r="I6" s="27" t="s">
        <v>53</v>
      </c>
      <c r="J6" s="27" t="s">
        <v>70</v>
      </c>
      <c r="K6" s="27" t="s">
        <v>445</v>
      </c>
      <c r="L6" s="27" t="s">
        <v>345</v>
      </c>
      <c r="M6" s="27" t="s">
        <v>446</v>
      </c>
      <c r="N6" s="27" t="s">
        <v>447</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row r="9" customHeight="1" spans="1:1">
      <c r="A9" t="s">
        <v>448</v>
      </c>
    </row>
  </sheetData>
  <mergeCells count="5">
    <mergeCell ref="A2:N2"/>
    <mergeCell ref="A3:C3"/>
    <mergeCell ref="B4:D4"/>
    <mergeCell ref="E4:N4"/>
    <mergeCell ref="A4:A5"/>
  </mergeCells>
  <pageMargins left="0.393055555555556" right="0" top="1" bottom="0.60625" header="0.5" footer="0.5"/>
  <pageSetup paperSize="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 width="22.5" customWidth="1"/>
    <col min="2" max="2" width="19.625" customWidth="1"/>
    <col min="3" max="3" width="13.5" customWidth="1"/>
    <col min="4" max="4" width="12.125" customWidth="1"/>
    <col min="5" max="5" width="12.375" customWidth="1"/>
    <col min="6" max="6" width="9.375" customWidth="1"/>
    <col min="7" max="7" width="8.75" customWidth="1"/>
    <col min="8" max="8" width="8.875" customWidth="1"/>
    <col min="9" max="9" width="10.875" customWidth="1"/>
    <col min="10" max="10" width="10.375" customWidth="1"/>
  </cols>
  <sheetData>
    <row r="1" ht="18.75" customHeight="1" spans="1:10">
      <c r="A1" s="18"/>
      <c r="B1" s="18"/>
      <c r="C1" s="18"/>
      <c r="D1" s="18"/>
      <c r="E1" s="18"/>
      <c r="F1" s="18"/>
      <c r="G1" s="18"/>
      <c r="H1" s="18"/>
      <c r="I1" s="18"/>
      <c r="J1" s="19" t="s">
        <v>449</v>
      </c>
    </row>
    <row r="2" ht="52.05" customHeight="1" spans="1:10">
      <c r="A2" s="24" t="s">
        <v>450</v>
      </c>
      <c r="B2" s="25"/>
      <c r="C2" s="25"/>
      <c r="D2" s="25"/>
      <c r="E2" s="25"/>
      <c r="F2" s="25"/>
      <c r="G2" s="25"/>
      <c r="H2" s="25"/>
      <c r="I2" s="25"/>
      <c r="J2" s="25"/>
    </row>
    <row r="3" ht="21.3" customHeight="1" spans="1:10">
      <c r="A3" s="18" t="str">
        <f>"单位名称："&amp;"元江哈尼族彝族傣族自治县发展和改革局"</f>
        <v>单位名称：元江哈尼族彝族傣族自治县发展和改革局</v>
      </c>
      <c r="B3" s="18"/>
      <c r="C3" s="18"/>
      <c r="D3" s="26"/>
      <c r="E3" s="26"/>
      <c r="F3" s="26"/>
      <c r="G3" s="26"/>
      <c r="H3" s="26"/>
      <c r="I3" s="26"/>
      <c r="J3" s="26"/>
    </row>
    <row r="4" ht="27.15" customHeight="1" spans="1:10">
      <c r="A4" s="21" t="s">
        <v>264</v>
      </c>
      <c r="B4" s="21" t="s">
        <v>265</v>
      </c>
      <c r="C4" s="21" t="s">
        <v>266</v>
      </c>
      <c r="D4" s="21" t="s">
        <v>267</v>
      </c>
      <c r="E4" s="21" t="s">
        <v>268</v>
      </c>
      <c r="F4" s="21" t="s">
        <v>269</v>
      </c>
      <c r="G4" s="21" t="s">
        <v>270</v>
      </c>
      <c r="H4" s="21" t="s">
        <v>271</v>
      </c>
      <c r="I4" s="21" t="s">
        <v>272</v>
      </c>
      <c r="J4" s="21" t="s">
        <v>273</v>
      </c>
    </row>
    <row r="5" ht="18.75" customHeight="1" spans="1:10">
      <c r="A5" s="21" t="s">
        <v>45</v>
      </c>
      <c r="B5" s="21" t="s">
        <v>46</v>
      </c>
      <c r="C5" s="21" t="s">
        <v>47</v>
      </c>
      <c r="D5" s="21" t="s">
        <v>48</v>
      </c>
      <c r="E5" s="21" t="s">
        <v>49</v>
      </c>
      <c r="F5" s="21" t="s">
        <v>50</v>
      </c>
      <c r="G5" s="21" t="s">
        <v>51</v>
      </c>
      <c r="H5" s="21" t="s">
        <v>52</v>
      </c>
      <c r="I5" s="21" t="s">
        <v>53</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451</v>
      </c>
    </row>
  </sheetData>
  <mergeCells count="2">
    <mergeCell ref="A2:J2"/>
    <mergeCell ref="A3:C3"/>
  </mergeCells>
  <pageMargins left="0.554861111111111" right="0.393055555555556" top="1" bottom="0.60625" header="0.5" footer="0.5"/>
  <pageSetup paperSize="1"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F20" sqref="F20"/>
    </sheetView>
  </sheetViews>
  <sheetFormatPr defaultColWidth="8.85" defaultRowHeight="15" customHeight="1" outlineLevelRow="7" outlineLevelCol="7"/>
  <cols>
    <col min="1" max="1" width="13" customWidth="1"/>
    <col min="2" max="2" width="13.875" customWidth="1"/>
    <col min="3" max="3" width="17.375" customWidth="1"/>
    <col min="4" max="4" width="15.25" customWidth="1"/>
    <col min="5" max="5" width="18" customWidth="1"/>
    <col min="6" max="6" width="17.75" customWidth="1"/>
    <col min="7" max="7" width="18.875" customWidth="1"/>
    <col min="8" max="8" width="20.875" customWidth="1"/>
  </cols>
  <sheetData>
    <row r="1" ht="18.75" customHeight="1" spans="1:8">
      <c r="A1" s="18"/>
      <c r="B1" s="18"/>
      <c r="C1" s="18"/>
      <c r="D1" s="18"/>
      <c r="E1" s="18"/>
      <c r="F1" s="18"/>
      <c r="G1" s="18"/>
      <c r="H1" s="19" t="s">
        <v>452</v>
      </c>
    </row>
    <row r="2" ht="41.4" customHeight="1" spans="1:8">
      <c r="A2" s="20" t="s">
        <v>453</v>
      </c>
      <c r="B2" s="20"/>
      <c r="C2" s="20"/>
      <c r="D2" s="20"/>
      <c r="E2" s="20"/>
      <c r="F2" s="20"/>
      <c r="G2" s="20"/>
      <c r="H2" s="20"/>
    </row>
    <row r="3" ht="18.75" customHeight="1" spans="1:8">
      <c r="A3" s="18" t="str">
        <f>"单位名称："&amp;"元江哈尼族彝族傣族自治县发展和改革局"</f>
        <v>单位名称：元江哈尼族彝族傣族自治县发展和改革局</v>
      </c>
      <c r="B3" s="18"/>
      <c r="C3" s="18"/>
      <c r="D3" s="18"/>
      <c r="E3" s="18"/>
      <c r="F3" s="18"/>
      <c r="G3" s="18"/>
      <c r="H3" s="18"/>
    </row>
    <row r="4" ht="18.75" customHeight="1" spans="1:8">
      <c r="A4" s="21" t="s">
        <v>152</v>
      </c>
      <c r="B4" s="21" t="s">
        <v>454</v>
      </c>
      <c r="C4" s="21" t="s">
        <v>455</v>
      </c>
      <c r="D4" s="21" t="s">
        <v>456</v>
      </c>
      <c r="E4" s="21" t="s">
        <v>412</v>
      </c>
      <c r="F4" s="21" t="s">
        <v>457</v>
      </c>
      <c r="G4" s="21"/>
      <c r="H4" s="21"/>
    </row>
    <row r="5" ht="18.75" customHeight="1" spans="1:8">
      <c r="A5" s="21"/>
      <c r="B5" s="21"/>
      <c r="C5" s="21"/>
      <c r="D5" s="21"/>
      <c r="E5" s="21"/>
      <c r="F5" s="21" t="s">
        <v>413</v>
      </c>
      <c r="G5" s="21" t="s">
        <v>458</v>
      </c>
      <c r="H5" s="21" t="s">
        <v>459</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row r="8" customHeight="1" spans="1:1">
      <c r="A8" t="s">
        <v>460</v>
      </c>
    </row>
  </sheetData>
  <mergeCells count="8">
    <mergeCell ref="A2:H2"/>
    <mergeCell ref="A3:C3"/>
    <mergeCell ref="F4:H4"/>
    <mergeCell ref="A4:A5"/>
    <mergeCell ref="B4:B5"/>
    <mergeCell ref="C4:C5"/>
    <mergeCell ref="D4:D5"/>
    <mergeCell ref="E4:E5"/>
  </mergeCells>
  <pageMargins left="0.357638888888889" right="0" top="1" bottom="1"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8.85" defaultRowHeight="15" customHeight="1"/>
  <cols>
    <col min="1" max="1" width="11" customWidth="1"/>
    <col min="2" max="2" width="13.125" customWidth="1"/>
    <col min="3" max="3" width="11.25" customWidth="1"/>
    <col min="4" max="4" width="13.125" customWidth="1"/>
    <col min="5" max="5" width="12.875" customWidth="1"/>
    <col min="6" max="6" width="12.25" customWidth="1"/>
    <col min="7" max="7" width="11.75" customWidth="1"/>
    <col min="8" max="8" width="9.125" customWidth="1"/>
    <col min="9" max="9" width="11.75" customWidth="1"/>
    <col min="10" max="10" width="14.2833333333333" customWidth="1"/>
    <col min="11" max="11" width="13.5" customWidth="1"/>
  </cols>
  <sheetData>
    <row r="1" ht="18.75" customHeight="1" spans="1:11">
      <c r="A1" s="1"/>
      <c r="B1" s="1"/>
      <c r="C1" s="1"/>
      <c r="D1" s="1"/>
      <c r="E1" s="1"/>
      <c r="F1" s="1"/>
      <c r="G1" s="1"/>
      <c r="H1" s="2"/>
      <c r="I1" s="2"/>
      <c r="J1" s="2"/>
      <c r="K1" s="2" t="s">
        <v>461</v>
      </c>
    </row>
    <row r="2" ht="45" customHeight="1" spans="1:11">
      <c r="A2" s="3" t="s">
        <v>462</v>
      </c>
      <c r="B2" s="3"/>
      <c r="C2" s="3"/>
      <c r="D2" s="3"/>
      <c r="E2" s="3"/>
      <c r="F2" s="3"/>
      <c r="G2" s="3"/>
      <c r="H2" s="3"/>
      <c r="I2" s="3"/>
      <c r="J2" s="3"/>
      <c r="K2" s="3"/>
    </row>
    <row r="3" ht="18.75" customHeight="1" spans="1:11">
      <c r="A3" s="4" t="str">
        <f>"单位名称："&amp;"元江哈尼族彝族傣族自治县发展和改革局"</f>
        <v>单位名称：元江哈尼族彝族傣族自治县发展和改革局</v>
      </c>
      <c r="B3" s="4"/>
      <c r="C3" s="4"/>
      <c r="D3" s="4"/>
      <c r="E3" s="4"/>
      <c r="F3" s="4"/>
      <c r="G3" s="4"/>
      <c r="H3" s="5"/>
      <c r="I3" s="5"/>
      <c r="J3" s="5"/>
      <c r="K3" s="5" t="s">
        <v>28</v>
      </c>
    </row>
    <row r="4" ht="18.75" customHeight="1" spans="1:11">
      <c r="A4" s="12" t="s">
        <v>238</v>
      </c>
      <c r="B4" s="12" t="s">
        <v>154</v>
      </c>
      <c r="C4" s="12" t="s">
        <v>239</v>
      </c>
      <c r="D4" s="12" t="s">
        <v>155</v>
      </c>
      <c r="E4" s="12" t="s">
        <v>156</v>
      </c>
      <c r="F4" s="12" t="s">
        <v>240</v>
      </c>
      <c r="G4" s="12" t="s">
        <v>158</v>
      </c>
      <c r="H4" s="12" t="s">
        <v>31</v>
      </c>
      <c r="I4" s="12" t="s">
        <v>463</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1">
      <c r="A11" t="s">
        <v>464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357638888888889" right="0.161111111111111" top="1" bottom="0.60625"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D18" sqref="D18"/>
    </sheetView>
  </sheetViews>
  <sheetFormatPr defaultColWidth="8.85" defaultRowHeight="15" customHeight="1" outlineLevelCol="6"/>
  <cols>
    <col min="1" max="1" width="36.625" customWidth="1"/>
    <col min="2" max="2" width="16" customWidth="1"/>
    <col min="3" max="3" width="30.5" customWidth="1"/>
    <col min="4" max="4" width="12.875" customWidth="1"/>
    <col min="5" max="5" width="12.125" customWidth="1"/>
    <col min="6" max="6" width="13.75" customWidth="1"/>
    <col min="7" max="7" width="13.125" customWidth="1"/>
  </cols>
  <sheetData>
    <row r="1" ht="18.75" customHeight="1" spans="1:7">
      <c r="A1" s="1"/>
      <c r="B1" s="1"/>
      <c r="C1" s="1"/>
      <c r="D1" s="1"/>
      <c r="E1" s="2"/>
      <c r="F1" s="2"/>
      <c r="G1" s="2" t="s">
        <v>465</v>
      </c>
    </row>
    <row r="2" ht="45" customHeight="1" spans="1:7">
      <c r="A2" s="3" t="s">
        <v>466</v>
      </c>
      <c r="B2" s="3"/>
      <c r="C2" s="3"/>
      <c r="D2" s="3"/>
      <c r="E2" s="3"/>
      <c r="F2" s="3"/>
      <c r="G2" s="3"/>
    </row>
    <row r="3" ht="24.15" customHeight="1" spans="1:7">
      <c r="A3" s="4" t="str">
        <f>"单位名称："&amp;"元江哈尼族彝族傣族自治县发展和改革局"</f>
        <v>单位名称：元江哈尼族彝族傣族自治县发展和改革局</v>
      </c>
      <c r="B3" s="4"/>
      <c r="C3" s="4"/>
      <c r="D3" s="4"/>
      <c r="E3" s="5"/>
      <c r="F3" s="5"/>
      <c r="G3" s="5" t="s">
        <v>28</v>
      </c>
    </row>
    <row r="4" ht="18.75" customHeight="1" spans="1:7">
      <c r="A4" s="6" t="s">
        <v>239</v>
      </c>
      <c r="B4" s="6" t="s">
        <v>238</v>
      </c>
      <c r="C4" s="6" t="s">
        <v>154</v>
      </c>
      <c r="D4" s="6" t="s">
        <v>467</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244</v>
      </c>
      <c r="C8" s="9" t="s">
        <v>243</v>
      </c>
      <c r="D8" s="8" t="s">
        <v>468</v>
      </c>
      <c r="E8" s="10"/>
      <c r="F8" s="10"/>
      <c r="G8" s="10"/>
    </row>
    <row r="9" ht="20.25" customHeight="1" spans="1:7">
      <c r="A9" s="8" t="s">
        <v>55</v>
      </c>
      <c r="B9" s="8" t="s">
        <v>251</v>
      </c>
      <c r="C9" s="9" t="s">
        <v>250</v>
      </c>
      <c r="D9" s="8" t="s">
        <v>468</v>
      </c>
      <c r="E9" s="10">
        <v>238808</v>
      </c>
      <c r="F9" s="10"/>
      <c r="G9" s="10"/>
    </row>
    <row r="10" ht="20.25" customHeight="1" spans="1:7">
      <c r="A10" s="8" t="s">
        <v>55</v>
      </c>
      <c r="B10" s="8" t="s">
        <v>244</v>
      </c>
      <c r="C10" s="9" t="s">
        <v>255</v>
      </c>
      <c r="D10" s="8" t="s">
        <v>468</v>
      </c>
      <c r="E10" s="10">
        <v>610000</v>
      </c>
      <c r="F10" s="10"/>
      <c r="G10" s="10"/>
    </row>
    <row r="11" ht="20.25" customHeight="1" spans="1:7">
      <c r="A11" s="8" t="s">
        <v>55</v>
      </c>
      <c r="B11" s="8" t="s">
        <v>251</v>
      </c>
      <c r="C11" s="9" t="s">
        <v>257</v>
      </c>
      <c r="D11" s="8" t="s">
        <v>468</v>
      </c>
      <c r="E11" s="10">
        <v>4000000</v>
      </c>
      <c r="F11" s="10"/>
      <c r="G11" s="10"/>
    </row>
    <row r="12" ht="20.25" customHeight="1" spans="1:7">
      <c r="A12" s="8" t="s">
        <v>55</v>
      </c>
      <c r="B12" s="8" t="s">
        <v>244</v>
      </c>
      <c r="C12" s="9" t="s">
        <v>260</v>
      </c>
      <c r="D12" s="8" t="s">
        <v>468</v>
      </c>
      <c r="E12" s="10">
        <v>20000000</v>
      </c>
      <c r="F12" s="10"/>
      <c r="G12" s="10"/>
    </row>
    <row r="13" ht="20.25" customHeight="1" spans="1:7">
      <c r="A13" s="11" t="s">
        <v>31</v>
      </c>
      <c r="B13" s="11"/>
      <c r="C13" s="11"/>
      <c r="D13" s="11"/>
      <c r="E13" s="10">
        <v>24848808</v>
      </c>
      <c r="F13" s="10"/>
      <c r="G13" s="10"/>
    </row>
  </sheetData>
  <mergeCells count="11">
    <mergeCell ref="A2:G2"/>
    <mergeCell ref="A3:D3"/>
    <mergeCell ref="E4:G4"/>
    <mergeCell ref="A13:D13"/>
    <mergeCell ref="A4:A6"/>
    <mergeCell ref="B4:B6"/>
    <mergeCell ref="C4:C6"/>
    <mergeCell ref="D4:D6"/>
    <mergeCell ref="E5:E6"/>
    <mergeCell ref="F5:F6"/>
    <mergeCell ref="G5:G6"/>
  </mergeCells>
  <pageMargins left="0.357638888888889" right="0.161111111111111" top="1" bottom="0.60625" header="0.5" footer="0.5"/>
  <pageSetup paperSize="1"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sgj</cp:lastModifiedBy>
  <dcterms:created xsi:type="dcterms:W3CDTF">2025-02-07T09:18:00Z</dcterms:created>
  <dcterms:modified xsi:type="dcterms:W3CDTF">2025-02-11T07:16:25Z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50527156B02049E7BF4C84D802F1D02C</vt:lpwstr>
  </property>
  <property fmtid="{D5CDD505-2E9C-101B-9397-08002B2CF9AE}" pid="3" name="KSOProductBuildVer">
    <vt:lpwstr>2052-11.8.2.12089</vt:lpwstr>
  </property>
</Properties>
</file>