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<sst xmlns="http://schemas.openxmlformats.org/spreadsheetml/2006/main" count="1229" uniqueCount="434">
  <si>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</si>
  <si>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</si>
  <si>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</si>
  <si>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</si>
  <si>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</si>
  <si>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</si>
  <si>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</si>
  <si>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</si>
  <si>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</si>
  <si>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</si>
  <si>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</si>
  <si>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</si>
  <si>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</si>
  <si>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</si>
  <si>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</si>
  <si>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</si>
  <si>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</si>
  <si>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</si>
  <si>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</si>
  <si>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</si>
  <si>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</si>
  <si>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</si>
  <si>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</si>
  <si>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</si>
  <si>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</si>
  <si>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</si>
  <si>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</si>
  <si>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</si>
  <si>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</si>
  <si>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</si>
  <si>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</si>
  <si>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</si>
  <si>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</si>
  <si>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</si>
  <si>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</si>
  <si>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</si>
  <si>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</si>
  <si>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</si>
  <si>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</si>
  <si>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</si>
  <si>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</si>
  <si>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</si>
  <si>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</si>
  <si>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</si>
  <si>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</si>
  <si>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</si>
  <si>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</si>
  <si>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</si>
  <si>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</si>
  <si>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</si>
  <si>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</si>
  <si>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</si>
  <si>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</si>
  <si>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</si>
  <si>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133</t>
  </si>
  <si>
    <t>元江哈尼族彝族傣族自治县应急管理局</t>
  </si>
  <si>
    <t>133001</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</si>
  <si>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</si>
  <si>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</si>
  <si>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</si>
  <si>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</si>
  <si>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</si>
  <si>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</si>
  <si>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</si>
  <si>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</si>
  <si>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</si>
  <si>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</si>
  <si>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</si>
  <si>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</si>
  <si>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</si>
  <si>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</si>
  <si>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</si>
  <si>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</si>
  <si>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</si>
  <si>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</si>
  <si>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</si>
  <si>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</si>
  <si>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</si>
  <si>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</si>
  <si>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</si>
  <si>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</si>
  <si>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</si>
  <si>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</si>
  <si>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</si>
  <si>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</si>
  <si>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</si>
  <si>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</si>
  <si>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</si>
  <si>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</si>
  <si>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</si>
  <si>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</si>
  <si>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2101199</t>
  </si>
  <si>
    <t>其他行政事业单位医疗支出</t>
  </si>
  <si>
    <t>221</t>
  </si>
  <si>
    <t>住房保障支出</t>
  </si>
  <si>
    <t>22102</t>
  </si>
  <si>
    <t>住房改革支出</t>
  </si>
  <si>
    <t>2210201</t>
  </si>
  <si>
    <t>住房公积金</t>
  </si>
  <si>
    <t>224</t>
  </si>
  <si>
    <t>灾害防治及应急管理支出</t>
  </si>
  <si>
    <t>22401</t>
  </si>
  <si>
    <t>应急管理事务</t>
  </si>
  <si>
    <t>2240101</t>
  </si>
  <si>
    <t>行政运行</t>
  </si>
  <si>
    <t>2240104</t>
  </si>
  <si>
    <t>灾害风险防治</t>
  </si>
  <si>
    <t>2240106</t>
  </si>
  <si>
    <t>安全监管</t>
  </si>
  <si>
    <t>2240150</t>
  </si>
  <si>
    <t>事业运行</t>
  </si>
  <si>
    <t>2240199</t>
  </si>
  <si>
    <t>其他应急管理支出</t>
  </si>
  <si>
    <t>22406</t>
  </si>
  <si>
    <t>自然灾害防治</t>
  </si>
  <si>
    <t>2240699</t>
  </si>
  <si>
    <t>其他自然灾害防治支出</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</si>
  <si>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</si>
  <si>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</si>
  <si>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</si>
  <si>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</si>
  <si>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</si>
  <si>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</si>
  <si>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</si>
  <si>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</si>
  <si>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</si>
  <si>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</si>
  <si>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</si>
  <si>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</si>
  <si>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</si>
  <si>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</si>
  <si>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</si>
  <si>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</si>
  <si>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</si>
  <si>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</si>
  <si>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</si>
  <si>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</si>
  <si>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</si>
  <si>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</si>
  <si>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</si>
  <si>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</si>
  <si>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</si>
  <si>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</si>
  <si>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</si>
  <si>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</si>
  <si>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</si>
  <si>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</si>
  <si>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</si>
  <si>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</si>
  <si>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</si>
  <si>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</si>
  <si>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</si>
  <si>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</si>
  <si>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</si>
  <si>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</si>
  <si>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</si>
  <si>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</si>
  <si>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</si>
  <si>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</si>
  <si>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</si>
  <si>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</si>
  <si>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530428210000000016857</t>
  </si>
  <si>
    <t>行政人员支出工资</t>
  </si>
  <si>
    <t>30101</t>
  </si>
  <si>
    <t>基本工资</t>
  </si>
  <si>
    <t>30102</t>
  </si>
  <si>
    <t>津贴补贴</t>
  </si>
  <si>
    <t>30103</t>
  </si>
  <si>
    <t>奖金</t>
  </si>
  <si>
    <t>530428210000000016858</t>
  </si>
  <si>
    <t>事业人员支出工资</t>
  </si>
  <si>
    <t>30107</t>
  </si>
  <si>
    <t>绩效工资</t>
  </si>
  <si>
    <t>530428210000000016859</t>
  </si>
  <si>
    <t>社会保障缴费</t>
  </si>
  <si>
    <t>30108</t>
  </si>
  <si>
    <t>机关事业单位基本养老保险缴费</t>
  </si>
  <si>
    <t>30110</t>
  </si>
  <si>
    <t>职工基本医疗保险缴费</t>
  </si>
  <si>
    <t>30112</t>
  </si>
  <si>
    <t>其他社会保障缴费</t>
  </si>
  <si>
    <t>530428210000000016860</t>
  </si>
  <si>
    <t>30113</t>
  </si>
  <si>
    <t>530428210000000016863</t>
  </si>
  <si>
    <t>公车购置及运维费</t>
  </si>
  <si>
    <t>30231</t>
  </si>
  <si>
    <t>公务用车运行维护费</t>
  </si>
  <si>
    <t>530428210000000016864</t>
  </si>
  <si>
    <t>行政人员公务交通补贴</t>
  </si>
  <si>
    <t>30239</t>
  </si>
  <si>
    <t>其他交通费用</t>
  </si>
  <si>
    <t>530428210000000016865</t>
  </si>
  <si>
    <t>工会经费</t>
  </si>
  <si>
    <t>30228</t>
  </si>
  <si>
    <t>530428210000000016866</t>
  </si>
  <si>
    <t>一般公用经费</t>
  </si>
  <si>
    <t>30299</t>
  </si>
  <si>
    <t>其他商品和服务支出</t>
  </si>
  <si>
    <t>30201</t>
  </si>
  <si>
    <t>办公费</t>
  </si>
  <si>
    <t>30206</t>
  </si>
  <si>
    <t>电费</t>
  </si>
  <si>
    <t>30215</t>
  </si>
  <si>
    <t>会议费</t>
  </si>
  <si>
    <t>30216</t>
  </si>
  <si>
    <t>培训费</t>
  </si>
  <si>
    <t>530428231100001463068</t>
  </si>
  <si>
    <t>奖励性绩效工资</t>
  </si>
  <si>
    <t>530428231100001463089</t>
  </si>
  <si>
    <t>福利费</t>
  </si>
  <si>
    <t>30229</t>
  </si>
  <si>
    <t>530428231100001463118</t>
  </si>
  <si>
    <t>离退休生活补助</t>
  </si>
  <si>
    <t>30305</t>
  </si>
  <si>
    <t>生活补助</t>
  </si>
  <si>
    <t>530428231100001463120</t>
  </si>
  <si>
    <t>综合效能考核奖</t>
  </si>
  <si>
    <t>530428251100003609594</t>
  </si>
  <si>
    <t>非税安排的人员运转支出经费</t>
  </si>
  <si>
    <t>530428251100003616283</t>
  </si>
  <si>
    <t>编外人员经费</t>
  </si>
  <si>
    <t>30199</t>
  </si>
  <si>
    <t>其他工资福利支出</t>
  </si>
  <si>
    <t>预算05-1表</t>
  </si>
  <si>
    <t>2025年部门项目支出预算表</t>
  </si>
  <si>
    <t>项目分类</t>
  </si>
  <si>
    <t>项目单位</t>
  </si>
  <si>
    <t>经济科目编码</t>
  </si>
  <si>
    <t>本年拨款</t>
  </si>
  <si>
    <t>其中：本次下达</t>
  </si>
  <si>
    <t>2024年农村居民房屋保险补助资金</t>
  </si>
  <si>
    <t>312 民生类</t>
  </si>
  <si>
    <t>530428251100003584781</t>
  </si>
  <si>
    <t>30227</t>
  </si>
  <si>
    <t>委托业务费</t>
  </si>
  <si>
    <t>安全生产监管智能化系统项目资金</t>
  </si>
  <si>
    <t>311 专项业务类</t>
  </si>
  <si>
    <t>530428251100003809530</t>
  </si>
  <si>
    <t>第一次全国自然灾害综合风险普查资金</t>
  </si>
  <si>
    <t>530428251100003810761</t>
  </si>
  <si>
    <t>机关事业单位遗属生活困难补助资金</t>
  </si>
  <si>
    <t>530428251100003615759</t>
  </si>
  <si>
    <t>卫星电话服务经费</t>
  </si>
  <si>
    <t>530428251100003809332</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</si>
  <si>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</si>
  <si>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</si>
  <si>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</si>
  <si>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</si>
  <si>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</si>
  <si>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</si>
  <si>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</si>
  <si>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</si>
  <si>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</si>
  <si>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</si>
  <si>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</si>
  <si>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</si>
  <si>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根据《十四届县委常委会第98次会议》安排，以习近平新时代中国特色社会主义思想为指导，坚持人民至上、生命至上，坚持统筹发展和安全，以防范遏制重特大生产安全事故为重点，坚持“安全第一、预防为主、综合治理”的方针，安全生产监督智能化系统验收通过率大于等于100%；购置设备利用率大于等于100%；督促非煤矿山及建材行业企业规范生产经营活动，做到依法经营；设备使用率大于等于5年；使用人员满意度大于等于95%。</t>
  </si>
  <si>
    <t>产出指标</t>
  </si>
  <si>
    <t>数量指标</t>
  </si>
  <si>
    <t>验收通过率</t>
  </si>
  <si>
    <t>&gt;=</t>
  </si>
  <si>
    <t>100</t>
  </si>
  <si>
    <t>%</t>
  </si>
  <si>
    <t>定量指标</t>
  </si>
  <si>
    <t>反映设备购置的产品质量情况</t>
  </si>
  <si>
    <t>购置设备利用率</t>
  </si>
  <si>
    <t>反映设备利用情况</t>
  </si>
  <si>
    <t>效益指标</t>
  </si>
  <si>
    <t>可持续影响</t>
  </si>
  <si>
    <t>督促非煤矿山企业及建材行业企业规范生产经营</t>
  </si>
  <si>
    <t>=</t>
  </si>
  <si>
    <t>效果显著</t>
  </si>
  <si>
    <t>定性指标</t>
  </si>
  <si>
    <t>反映非煤矿山及建材行业企业做到规范生产经营</t>
  </si>
  <si>
    <t>设备使用率</t>
  </si>
  <si>
    <t>年</t>
  </si>
  <si>
    <t>新设备投入使用年限</t>
  </si>
  <si>
    <t>满意度指标</t>
  </si>
  <si>
    <t>服务对象满意度</t>
  </si>
  <si>
    <t>使用人员满意率</t>
  </si>
  <si>
    <t>95</t>
  </si>
  <si>
    <t>反映服务对象对购置设备的整体情况</t>
  </si>
  <si>
    <t xml:space="preserve">  提升应急水平。卫星电话配备到位后，各乡镇（街道）、各相关部门要落实专人管理、专机专用，相关运营商就卫星电话使用方法、应急通讯功能、注意事项等方面进行详细培训，县抗震救灾指挥部办公室定期对各村卫星电话管理使用情况进行抽查检查，确保各卫星电话随时保持电量充足，运行正常，使用人员能熟练操作，切实发挥作用。</t>
  </si>
  <si>
    <t>配备卫星电话</t>
  </si>
  <si>
    <t>50</t>
  </si>
  <si>
    <t>台</t>
  </si>
  <si>
    <t>卫星电话配备数量</t>
  </si>
  <si>
    <t>卫星电话验收达标率</t>
  </si>
  <si>
    <t>70</t>
  </si>
  <si>
    <t xml:space="preserve">	
卫星电话验收达标率</t>
  </si>
  <si>
    <t>配备卫星电话的乡镇（街道）数量</t>
  </si>
  <si>
    <t>个</t>
  </si>
  <si>
    <t>质量指标</t>
  </si>
  <si>
    <t>应急通信保障工作</t>
  </si>
  <si>
    <t>迅速、高效、有序</t>
  </si>
  <si>
    <t>资金使用率</t>
  </si>
  <si>
    <t>时效指标</t>
  </si>
  <si>
    <t>县级应急管理部门收到资金后拨付所需时间</t>
  </si>
  <si>
    <t>&lt;=</t>
  </si>
  <si>
    <t>30</t>
  </si>
  <si>
    <t>工作日</t>
  </si>
  <si>
    <t>社会效益</t>
  </si>
  <si>
    <t>应急指挥调度</t>
  </si>
  <si>
    <t>保持高效、通畅</t>
  </si>
  <si>
    <t>应急指挥调度保持高效、通畅</t>
  </si>
  <si>
    <t>群众满意度</t>
  </si>
  <si>
    <t>90</t>
  </si>
  <si>
    <t>按照年初预算，姚玉珍2025年遗属生活困难补助8316元，每月693元，每季度发放1次。</t>
  </si>
  <si>
    <t>补助人数</t>
  </si>
  <si>
    <t>1.00</t>
  </si>
  <si>
    <t>人次</t>
  </si>
  <si>
    <t>反映补助人员数量</t>
  </si>
  <si>
    <t>补助标准</t>
  </si>
  <si>
    <t>693</t>
  </si>
  <si>
    <t>元/人*月</t>
  </si>
  <si>
    <t xml:space="preserve">反映补助标准693元/人/月
</t>
  </si>
  <si>
    <t>补助金额</t>
  </si>
  <si>
    <t>8316</t>
  </si>
  <si>
    <t>元</t>
  </si>
  <si>
    <t xml:space="preserve">反映2025年补助金额8316元
</t>
  </si>
  <si>
    <t>发放及时率</t>
  </si>
  <si>
    <t>12月31日</t>
  </si>
  <si>
    <t>成本指标</t>
  </si>
  <si>
    <t>经济成本指标</t>
  </si>
  <si>
    <t>反映2025年补助金额</t>
  </si>
  <si>
    <t>政策知晓率</t>
  </si>
  <si>
    <t>被补助对象满意度</t>
  </si>
  <si>
    <t>全年实现自然灾害风险普查工作有序开展，初步建立自然灾害风险普查信息系统，实现普查对象清查覆盖率 ≥95%； 调查任务完成率 ≥80%；普查宣传工作覆盖的乡镇达到10个，覆盖比率达到比例 100%；各普查人员参与培训次数达到2次以上； 普查数据成果质检核查通过率 ≥90%；各项任务按进度开展偏差在1个月以内；有效实现成本控制在23万元以内；普查成果能为自然灾害防治、应急管理等工作提供科学依据；普查工作对提升基层自然灾害防治能力的作用明显；普查行业部门满意度 ≥90%。</t>
  </si>
  <si>
    <t>普查人员参与培训次数</t>
  </si>
  <si>
    <t>次</t>
  </si>
  <si>
    <t>调查任务覆盖乡镇街道数量</t>
  </si>
  <si>
    <t>普查数据成果质检核查通过率</t>
  </si>
  <si>
    <t>普查对象清查覆盖率</t>
  </si>
  <si>
    <t>调查任务完成率</t>
  </si>
  <si>
    <t>80</t>
  </si>
  <si>
    <t>普查宣传工作覆盖乡镇的比例</t>
  </si>
  <si>
    <t>各项任务按进度开展偏差程度</t>
  </si>
  <si>
    <t>&lt;</t>
  </si>
  <si>
    <t>个月</t>
  </si>
  <si>
    <t>46.2</t>
  </si>
  <si>
    <t>万元</t>
  </si>
  <si>
    <t>经济成本指标为46.2万元</t>
  </si>
  <si>
    <t>经济效益</t>
  </si>
  <si>
    <t>普查成果为自然灾害防治、应急管理等工作提供科学依据</t>
  </si>
  <si>
    <t>是</t>
  </si>
  <si>
    <t>普查工作对提升基础自然灾害防治能力的作用</t>
  </si>
  <si>
    <t>普查工作对提升基础自然灾害防治能力的作用效果显著</t>
  </si>
  <si>
    <t>普查行业部门满意度</t>
  </si>
  <si>
    <t>要求通过该项目实施提高广大农户保险意识，充分调动广大农户的参保积极性，组织做好农村住房保险和扩面保险工作，确保2025年12月31日前政府补助农户参加农房保险参保率达到90%以上。资金保障农户数达到18474户；参保农户保障覆盖率达到95%以上；资金到达后在30个工作日内拨付使用；能有效保障受灾农户正常生活；受灾群众满意度达到95%以上。</t>
  </si>
  <si>
    <t>资金保障农户数</t>
  </si>
  <si>
    <t>18474</t>
  </si>
  <si>
    <t>户</t>
  </si>
  <si>
    <t>参保农户保障覆盖率</t>
  </si>
  <si>
    <t>资金到达后拨付使用时限</t>
  </si>
  <si>
    <t>天（工作日）</t>
  </si>
  <si>
    <t>有效保障受灾农户正常生活</t>
  </si>
  <si>
    <t>受灾群众满意度</t>
  </si>
  <si>
    <t>预算06表</t>
  </si>
  <si>
    <t>2025年部门政府性基金预算支出预算表</t>
  </si>
  <si>
    <t>政府性基金预算支出</t>
  </si>
  <si>
    <t>说明:元江哈尼族彝族傣族自治县应急管理局2025年无部门政府性基金预算支出预算，故2025年部门政府性基金预算支出预算表无数据。</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</si>
  <si>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</si>
  <si>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</si>
  <si>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</si>
  <si>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</si>
  <si>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</si>
  <si>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</si>
  <si>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</si>
  <si>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</si>
  <si>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</si>
  <si>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</si>
  <si>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</si>
  <si>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</si>
  <si>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车辆保险</t>
  </si>
  <si>
    <t>车辆维修</t>
  </si>
  <si>
    <t>元江县应急管理局文件柜采购</t>
  </si>
  <si>
    <t>组</t>
  </si>
  <si>
    <t>国产操作系统采购</t>
  </si>
  <si>
    <t>件</t>
  </si>
  <si>
    <t>元江县应急管理局2025年度电脑采购</t>
  </si>
  <si>
    <t>元江县应急管理局A4彩色打印机</t>
  </si>
  <si>
    <t>元江县应急管理局会议室主席台采购</t>
  </si>
  <si>
    <t>元江县应急管理局A4打印纸采购</t>
  </si>
  <si>
    <t>箱</t>
  </si>
  <si>
    <t>元江县应急管理局办公桌采购</t>
  </si>
  <si>
    <t>张</t>
  </si>
  <si>
    <t>元江县应急管理局碎纸机采购</t>
  </si>
  <si>
    <t>元江县应急管理局茶几采购</t>
  </si>
  <si>
    <t>元江县应急管理局办公沙发采购</t>
  </si>
  <si>
    <t>预算08表</t>
  </si>
  <si>
    <t>2025年部门政府购买服务预算表</t>
  </si>
  <si>
    <t>政府购买服务项目</t>
  </si>
  <si>
    <t>政府购买服务目录</t>
  </si>
  <si>
    <t>政府购买服务指导性目录代码</t>
  </si>
  <si>
    <t>说明:元江哈尼族彝族傣族自治县应急管理局2025年无部门政府购买服务预算，故2025年部门政府购买服务预算表无数据。</t>
  </si>
  <si>
    <t>预算09-1表</t>
  </si>
  <si>
    <t>2025年对下转移支付预算表</t>
  </si>
  <si>
    <t>单位名称（项目）</t>
  </si>
  <si>
    <t>地区</t>
  </si>
  <si>
    <t>澧江街道</t>
  </si>
  <si>
    <t>红河街道</t>
  </si>
  <si>
    <t>甘庄街道</t>
  </si>
  <si>
    <t>因远镇</t>
  </si>
  <si>
    <t>曼来镇</t>
  </si>
  <si>
    <t>羊街乡</t>
  </si>
  <si>
    <t>那诺乡</t>
  </si>
  <si>
    <t>洼垤乡</t>
  </si>
  <si>
    <t>咪哩乡</t>
  </si>
  <si>
    <t>龙潭乡</t>
  </si>
  <si>
    <t>11</t>
  </si>
  <si>
    <t>12</t>
  </si>
  <si>
    <t>13</t>
  </si>
  <si>
    <t>14</t>
  </si>
  <si>
    <t>说明:元江哈尼族彝族傣族自治县应急管理局2025年无对下转移支付预算，故2025年对下转移支付预算表无数据。</t>
  </si>
  <si>
    <t>预算09-2表</t>
  </si>
  <si>
    <t>2025年对下转移支付绩效目标表</t>
  </si>
  <si>
    <t>说明:元江哈尼族彝族傣族自治县应急管理局2025年无对下转移支付绩效目标，故2025年对下转移支付绩效目标表无数据。</t>
  </si>
  <si>
    <t>预算10表</t>
  </si>
  <si>
    <t>2025年新增资产配置表</t>
  </si>
  <si>
    <t>资产类别</t>
  </si>
  <si>
    <t>资产分类代码.名称</t>
  </si>
  <si>
    <t>资产名称</t>
  </si>
  <si>
    <t>财政部门批复数（元）</t>
  </si>
  <si>
    <t>单价</t>
  </si>
  <si>
    <t>金额</t>
  </si>
  <si>
    <t>说明:元江哈尼族彝族傣族自治县应急管理局2025年无新增资产配置，故2025年新增资产配置表无数据。</t>
  </si>
  <si>
    <t>预算11表</t>
  </si>
  <si>
    <t>2025年上级补助项目支出预算表</t>
  </si>
  <si>
    <t>上级补助</t>
  </si>
  <si>
    <t>说明:元江哈尼族彝族傣族自治县应急管理局2025年无上级补助项目支出预算，故2025年上级补助项目支出预算表无数据。</t>
  </si>
  <si>
    <t>预算12表</t>
  </si>
  <si>
    <t>2025年部门项目支出中期规划预算表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</si>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</sst>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8">
    <font>
      <sz val="11"/>
      <color rgb="FF000000"/>
      <name val="宋体"/>
      <charset val="134"/>
      <scheme val="minor"/>
    </font>
    <font>
      <sz val="11"/>
      <name val="宋体"/>
      <charset val="134"/>
      <scheme val="minor"/>
    </font>
    <font>
      <sz val="10"/>
      <name val="宋体"/>
      <charset val="134"/>
    </font>
    <font>
      <sz val="9"/>
      <name val="宋体"/>
      <charset val="134"/>
    </font>
    <font>
      <b/>
      <sz val="21"/>
      <color rgb="FF000000"/>
      <name val="宋体"/>
      <charset val="134"/>
    </font>
    <font>
      <sz val="10.5"/>
      <name val="SimSun"/>
      <charset val="134"/>
    </font>
    <font>
      <sz val="9"/>
      <name val="SimSun"/>
      <charset val="134"/>
    </font>
    <font>
      <b/>
      <sz val="23"/>
      <color rgb="FF000000"/>
      <name val="宋体"/>
      <charset val="134"/>
    </font>
    <font>
      <sz val="10.5"/>
      <name val="宋体"/>
      <charset val="134"/>
    </font>
    <font>
      <sz val="11"/>
      <name val="宋体"/>
      <charset val="134"/>
    </font>
    <font>
      <b/>
      <sz val="19.5"/>
      <name val="宋体"/>
      <charset val="134"/>
    </font>
    <font>
      <b/>
      <sz val="22"/>
      <color rgb="FF000000"/>
      <name val="宋体"/>
      <charset val="134"/>
    </font>
    <font>
      <b/>
      <sz val="9"/>
      <name val="宋体"/>
      <charset val="134"/>
    </font>
    <font>
      <sz val="10.5"/>
      <color rgb="FF000000"/>
      <name val="SimSun"/>
      <charset val="134"/>
    </font>
    <font>
      <b/>
      <sz val="18"/>
      <color rgb="FF000000"/>
      <name val="SimSun"/>
      <charset val="134"/>
    </font>
    <font>
      <b/>
      <sz val="20"/>
      <color rgb="FF000000"/>
      <name val="宋体"/>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2" borderId="6"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7" applyNumberFormat="0" applyFill="0" applyAlignment="0" applyProtection="0">
      <alignment vertical="center"/>
    </xf>
    <xf numFmtId="0" fontId="25" fillId="0" borderId="7" applyNumberFormat="0" applyFill="0" applyAlignment="0" applyProtection="0">
      <alignment vertical="center"/>
    </xf>
    <xf numFmtId="0" fontId="26" fillId="0" borderId="8" applyNumberFormat="0" applyFill="0" applyAlignment="0" applyProtection="0">
      <alignment vertical="center"/>
    </xf>
    <xf numFmtId="0" fontId="26" fillId="0" borderId="0" applyNumberFormat="0" applyFill="0" applyBorder="0" applyAlignment="0" applyProtection="0">
      <alignment vertical="center"/>
    </xf>
    <xf numFmtId="0" fontId="27" fillId="3" borderId="9" applyNumberFormat="0" applyAlignment="0" applyProtection="0">
      <alignment vertical="center"/>
    </xf>
    <xf numFmtId="0" fontId="28" fillId="4" borderId="10" applyNumberFormat="0" applyAlignment="0" applyProtection="0">
      <alignment vertical="center"/>
    </xf>
    <xf numFmtId="0" fontId="29" fillId="4" borderId="9" applyNumberFormat="0" applyAlignment="0" applyProtection="0">
      <alignment vertical="center"/>
    </xf>
    <xf numFmtId="0" fontId="30" fillId="5" borderId="11" applyNumberFormat="0" applyAlignment="0" applyProtection="0">
      <alignment vertical="center"/>
    </xf>
    <xf numFmtId="0" fontId="31" fillId="0" borderId="12" applyNumberFormat="0" applyFill="0" applyAlignment="0" applyProtection="0">
      <alignment vertical="center"/>
    </xf>
    <xf numFmtId="0" fontId="32" fillId="0" borderId="13"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176" fontId="3" fillId="0" borderId="1">
      <alignment horizontal="right" vertical="center"/>
    </xf>
    <xf numFmtId="49" fontId="3" fillId="0" borderId="1">
      <alignment horizontal="left" vertical="center" wrapText="1"/>
    </xf>
    <xf numFmtId="176" fontId="3" fillId="0" borderId="1">
      <alignment horizontal="right" vertical="center"/>
    </xf>
    <xf numFmtId="177" fontId="3" fillId="0" borderId="1">
      <alignment horizontal="right" vertical="center"/>
    </xf>
    <xf numFmtId="178" fontId="3" fillId="0" borderId="1">
      <alignment horizontal="right" vertical="center"/>
    </xf>
    <xf numFmtId="179" fontId="3" fillId="0" borderId="1">
      <alignment horizontal="right" vertical="center"/>
    </xf>
    <xf numFmtId="10" fontId="3" fillId="0" borderId="1">
      <alignment horizontal="right" vertical="center"/>
    </xf>
    <xf numFmtId="180" fontId="3" fillId="0" borderId="1">
      <alignment horizontal="right" vertical="center"/>
    </xf>
  </cellStyleXfs>
  <cellXfs count="82">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Fill="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6"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0" xfId="0" applyFont="1" applyFill="1"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6" fontId="3" fillId="0" borderId="1" xfId="51" applyNumberFormat="1" applyFont="1" applyBorder="1">
      <alignment horizontal="right" vertical="center"/>
    </xf>
    <xf numFmtId="0" fontId="3" fillId="0" borderId="1" xfId="0" applyFont="1" applyBorder="1" applyAlignment="1">
      <alignment horizontal="center" vertical="center"/>
    </xf>
    <xf numFmtId="49" fontId="3" fillId="0" borderId="0" xfId="50" applyNumberFormat="1" applyFont="1" applyBorder="1">
      <alignment horizontal="left" vertical="center" wrapText="1"/>
    </xf>
    <xf numFmtId="49" fontId="3" fillId="0" borderId="0" xfId="50" applyNumberFormat="1" applyFont="1" applyBorder="1" applyAlignment="1">
      <alignment horizontal="right" vertical="center" wrapText="1"/>
    </xf>
    <xf numFmtId="49" fontId="10" fillId="0" borderId="0" xfId="50" applyNumberFormat="1" applyFont="1" applyBorder="1" applyAlignment="1">
      <alignment horizontal="center" vertical="center" wrapText="1"/>
    </xf>
    <xf numFmtId="49" fontId="5" fillId="0" borderId="1" xfId="50" applyNumberFormat="1" applyFont="1" applyBorder="1" applyAlignment="1">
      <alignment horizontal="center" vertical="center" wrapText="1"/>
    </xf>
    <xf numFmtId="49" fontId="3" fillId="0" borderId="1" xfId="50" applyNumberFormat="1" applyFont="1" applyBorder="1">
      <alignment horizontal="left" vertical="center" wrapText="1"/>
    </xf>
    <xf numFmtId="49" fontId="3" fillId="0" borderId="1" xfId="50" applyNumberFormat="1" applyFont="1" applyBorder="1" applyAlignment="1">
      <alignment horizontal="center" vertical="center" wrapText="1"/>
    </xf>
    <xf numFmtId="0" fontId="11" fillId="0" borderId="0" xfId="0" applyFont="1" applyFill="1" applyBorder="1" applyAlignment="1">
      <alignment horizontal="center" vertical="center"/>
    </xf>
    <xf numFmtId="0" fontId="7" fillId="0" borderId="0" xfId="0" applyFont="1" applyFill="1" applyBorder="1" applyAlignment="1" applyProtection="1">
      <alignment horizontal="center" vertical="center"/>
      <protection locked="0"/>
    </xf>
    <xf numFmtId="49" fontId="3" fillId="0" borderId="0" xfId="50" applyNumberFormat="1" applyFont="1" applyBorder="1" applyAlignment="1">
      <alignment horizontal="center" vertical="center" wrapText="1"/>
    </xf>
    <xf numFmtId="0" fontId="11" fillId="0" borderId="0" xfId="0" applyFont="1" applyFill="1" applyBorder="1" applyAlignment="1">
      <alignment horizontal="center" vertical="center" wrapText="1"/>
    </xf>
    <xf numFmtId="49" fontId="8" fillId="0" borderId="1" xfId="0" applyNumberFormat="1" applyFont="1" applyBorder="1" applyAlignment="1">
      <alignment horizontal="center" vertical="center" wrapText="1"/>
    </xf>
    <xf numFmtId="0" fontId="8" fillId="0" borderId="1" xfId="0" applyFont="1" applyBorder="1" applyAlignment="1">
      <alignment horizontal="center" vertical="center"/>
    </xf>
    <xf numFmtId="49" fontId="1" fillId="0" borderId="1" xfId="50" applyNumberFormat="1" applyFont="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Border="1" applyAlignment="1" applyProtection="1">
      <alignment horizontal="center" vertical="center" wrapText="1"/>
      <protection locked="0"/>
    </xf>
    <xf numFmtId="49" fontId="8" fillId="0" borderId="1" xfId="50" applyNumberFormat="1" applyFont="1" applyBorder="1" applyAlignment="1">
      <alignment horizontal="center" vertical="center" wrapText="1"/>
    </xf>
    <xf numFmtId="180" fontId="3" fillId="0" borderId="1" xfId="56" applyNumberFormat="1" applyFont="1" applyBorder="1" applyAlignment="1">
      <alignment horizontal="center" vertical="center" wrapText="1"/>
    </xf>
    <xf numFmtId="176" fontId="3" fillId="0" borderId="1" xfId="0" applyNumberFormat="1" applyFont="1" applyBorder="1" applyAlignment="1">
      <alignment horizontal="right" vertical="center" wrapText="1"/>
    </xf>
    <xf numFmtId="180" fontId="8" fillId="0" borderId="1" xfId="56" applyNumberFormat="1" applyFont="1" applyBorder="1" applyAlignment="1">
      <alignment horizontal="center" vertical="center" wrapText="1"/>
    </xf>
    <xf numFmtId="49" fontId="12" fillId="0" borderId="0" xfId="50" applyNumberFormat="1" applyFont="1" applyBorder="1" applyAlignment="1">
      <alignment horizontal="right" vertical="center" wrapText="1"/>
    </xf>
    <xf numFmtId="0" fontId="3" fillId="0" borderId="1" xfId="50" applyNumberFormat="1" applyFont="1" applyBorder="1">
      <alignment horizontal="left" vertical="center" wrapText="1"/>
    </xf>
    <xf numFmtId="176" fontId="3" fillId="0" borderId="1" xfId="50" applyNumberFormat="1" applyFont="1" applyBorder="1" applyAlignment="1">
      <alignment horizontal="right" vertical="center" wrapText="1"/>
    </xf>
    <xf numFmtId="176" fontId="3" fillId="0" borderId="1" xfId="50" applyNumberFormat="1" applyFont="1" applyBorder="1" applyAlignment="1">
      <alignment horizontal="center" vertical="center" wrapText="1"/>
    </xf>
    <xf numFmtId="180"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3" fillId="0" borderId="1" xfId="0" applyFont="1" applyBorder="1" applyAlignment="1">
      <alignment horizontal="center" vertical="center" wrapText="1"/>
    </xf>
    <xf numFmtId="176" fontId="3" fillId="0" borderId="1" xfId="0" applyNumberFormat="1" applyFont="1" applyBorder="1" applyAlignment="1">
      <alignment horizontal="right" vertical="center"/>
    </xf>
    <xf numFmtId="49" fontId="3" fillId="0" borderId="1" xfId="50" applyNumberFormat="1" applyFont="1" applyBorder="1" applyAlignment="1">
      <alignment horizontal="left" vertical="center" wrapText="1" indent="1"/>
    </xf>
    <xf numFmtId="176" fontId="3" fillId="0" borderId="1" xfId="0" applyNumberFormat="1" applyFont="1" applyBorder="1" applyAlignment="1">
      <alignment horizontal="left" vertical="center" wrapText="1"/>
    </xf>
    <xf numFmtId="176" fontId="3" fillId="0" borderId="1" xfId="50" applyNumberFormat="1" applyFont="1" applyBorder="1">
      <alignment horizontal="left" vertical="center" wrapText="1"/>
    </xf>
    <xf numFmtId="0" fontId="9" fillId="0" borderId="0" xfId="0" applyFont="1" applyAlignment="1"/>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left" vertical="center" indent="1"/>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14" fillId="0" borderId="0" xfId="0" applyFont="1" applyFill="1" applyBorder="1" applyAlignment="1">
      <alignment horizontal="center" vertical="center" wrapText="1"/>
    </xf>
    <xf numFmtId="0" fontId="3" fillId="0" borderId="0" xfId="0" applyFont="1" applyAlignment="1">
      <alignment horizontal="center"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15" fillId="0" borderId="0" xfId="0" applyFont="1" applyFill="1" applyBorder="1" applyAlignment="1">
      <alignment horizontal="center" vertical="center"/>
    </xf>
    <xf numFmtId="0" fontId="16" fillId="0" borderId="0" xfId="0" applyFont="1" applyAlignment="1">
      <alignment horizontal="center" vertical="center"/>
    </xf>
    <xf numFmtId="0" fontId="3" fillId="0" borderId="3" xfId="0" applyFont="1" applyBorder="1" applyAlignment="1">
      <alignment horizontal="left" vertical="center"/>
    </xf>
    <xf numFmtId="0" fontId="12" fillId="0" borderId="3" xfId="0" applyFont="1" applyBorder="1" applyAlignment="1">
      <alignment horizontal="center" vertical="center"/>
    </xf>
    <xf numFmtId="176" fontId="12" fillId="0" borderId="1" xfId="0" applyNumberFormat="1" applyFont="1" applyBorder="1" applyAlignment="1">
      <alignment horizontal="right" vertical="center"/>
    </xf>
    <xf numFmtId="0" fontId="12" fillId="0" borderId="1" xfId="0" applyFont="1" applyBorder="1" applyAlignment="1">
      <alignment horizontal="center" vertical="center"/>
    </xf>
    <xf numFmtId="0" fontId="11" fillId="0" borderId="0" xfId="0"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9" fillId="0" borderId="2" xfId="0" applyFont="1" applyBorder="1" applyAlignment="1">
      <alignment horizontal="center" vertical="center"/>
    </xf>
    <xf numFmtId="0" fontId="17" fillId="0" borderId="4" xfId="0" applyFont="1" applyBorder="1" applyAlignment="1">
      <alignment horizontal="center" vertical="center" wrapText="1"/>
    </xf>
    <xf numFmtId="0" fontId="8" fillId="0" borderId="5" xfId="0" applyFont="1" applyBorder="1" applyAlignment="1">
      <alignment horizontal="center" vertical="center"/>
    </xf>
    <xf numFmtId="0" fontId="17" fillId="0" borderId="5" xfId="0" applyFont="1" applyBorder="1" applyAlignment="1">
      <alignment horizontal="center" vertical="center"/>
    </xf>
    <xf numFmtId="0" fontId="7" fillId="0" borderId="0" xfId="0" applyFont="1" applyFill="1" applyBorder="1" applyAlignment="1">
      <alignment horizontal="center" vertical="top"/>
    </xf>
    <xf numFmtId="0" fontId="12" fillId="0" borderId="3" xfId="0" applyFont="1" applyBorder="1" applyAlignment="1">
      <alignment horizontal="left" vertical="center"/>
    </xf>
    <xf numFmtId="0" fontId="12" fillId="0" borderId="1" xfId="0" applyFont="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3"/>
  <sheetViews>
    <sheetView showZeros="0" workbookViewId="0">
      <pane ySplit="1" topLeftCell="A2" activePane="bottomLeft" state="frozen"/>
      <selection/>
      <selection pane="bottomLeft" activeCell="A3" sqref="A3:D3"/>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0</v>
      </c>
    </row>
    <row r="3" ht="45" customHeight="1" spans="1:4">
      <c r="A3" s="26" t="s">
        <v>1</v>
      </c>
      <c r="B3" s="79"/>
      <c r="C3" s="79"/>
      <c r="D3" s="79"/>
    </row>
    <row r="4" ht="18.75" customHeight="1" spans="1:4">
      <c r="A4" s="5" t="str">
        <f>"单位名称："&amp;"元江哈尼族彝族傣族自治县应急管理局"</f>
        <v>单位名称：元江哈尼族彝族傣族自治县应急管理局</v>
      </c>
      <c r="B4" s="5"/>
      <c r="C4" s="67"/>
      <c r="D4" s="6" t="s">
        <v>2</v>
      </c>
    </row>
    <row r="5" ht="22.5" customHeight="1" spans="1:4">
      <c r="A5" s="8" t="s">
        <v>3</v>
      </c>
      <c r="B5" s="8"/>
      <c r="C5" s="8" t="s">
        <v>4</v>
      </c>
      <c r="D5" s="8"/>
    </row>
    <row r="6" ht="18.75" customHeight="1" spans="1:4">
      <c r="A6" s="8" t="s">
        <v>5</v>
      </c>
      <c r="B6" s="8" t="s">
        <v>6</v>
      </c>
      <c r="C6" s="8" t="s">
        <v>7</v>
      </c>
      <c r="D6" s="8" t="s">
        <v>6</v>
      </c>
    </row>
    <row r="7" ht="18.75" customHeight="1" spans="1:4">
      <c r="A7" s="8"/>
      <c r="B7" s="8"/>
      <c r="C7" s="8"/>
      <c r="D7" s="8"/>
    </row>
    <row r="8" ht="22.5" customHeight="1" spans="1:4">
      <c r="A8" s="16" t="s">
        <v>8</v>
      </c>
      <c r="B8" s="18">
        <v>7263744.72</v>
      </c>
      <c r="C8" s="16" t="str">
        <f>"一"&amp;"、"&amp;"社会保障和就业支出"</f>
        <v>一、社会保障和就业支出</v>
      </c>
      <c r="D8" s="18">
        <v>554020</v>
      </c>
    </row>
    <row r="9" ht="22.5" customHeight="1" spans="1:4">
      <c r="A9" s="16" t="s">
        <v>9</v>
      </c>
      <c r="B9" s="18"/>
      <c r="C9" s="16" t="str">
        <f>"二"&amp;"、"&amp;"卫生健康支出"</f>
        <v>二、卫生健康支出</v>
      </c>
      <c r="D9" s="18">
        <v>287788.2</v>
      </c>
    </row>
    <row r="10" ht="22.5" customHeight="1" spans="1:4">
      <c r="A10" s="16" t="s">
        <v>10</v>
      </c>
      <c r="B10" s="18"/>
      <c r="C10" s="16" t="str">
        <f>"三"&amp;"、"&amp;"住房保障支出"</f>
        <v>三、住房保障支出</v>
      </c>
      <c r="D10" s="18">
        <v>417000</v>
      </c>
    </row>
    <row r="11" ht="22.5" customHeight="1" spans="1:4">
      <c r="A11" s="16" t="s">
        <v>11</v>
      </c>
      <c r="B11" s="18"/>
      <c r="C11" s="16" t="str">
        <f>"四"&amp;"、"&amp;"灾害防治及应急管理支出"</f>
        <v>四、灾害防治及应急管理支出</v>
      </c>
      <c r="D11" s="18">
        <v>6004936.52</v>
      </c>
    </row>
    <row r="12" ht="22.5" customHeight="1" spans="1:4">
      <c r="A12" s="16" t="s">
        <v>12</v>
      </c>
      <c r="B12" s="18"/>
      <c r="C12" s="16"/>
      <c r="D12" s="18"/>
    </row>
    <row r="13" ht="22.5" customHeight="1" spans="1:4">
      <c r="A13" s="16" t="s">
        <v>13</v>
      </c>
      <c r="B13" s="18"/>
      <c r="C13" s="16"/>
      <c r="D13" s="18"/>
    </row>
    <row r="14" ht="22.5" customHeight="1" spans="1:4">
      <c r="A14" s="16" t="s">
        <v>14</v>
      </c>
      <c r="B14" s="18"/>
      <c r="C14" s="16"/>
      <c r="D14" s="18"/>
    </row>
    <row r="15" ht="22.5" customHeight="1" spans="1:4">
      <c r="A15" s="16" t="s">
        <v>15</v>
      </c>
      <c r="B15" s="18"/>
      <c r="C15" s="16"/>
      <c r="D15" s="18"/>
    </row>
    <row r="16" ht="22.5" customHeight="1" spans="1:4">
      <c r="A16" s="68" t="s">
        <v>16</v>
      </c>
      <c r="B16" s="18"/>
      <c r="C16" s="71"/>
      <c r="D16" s="18"/>
    </row>
    <row r="17" ht="22.5" customHeight="1" spans="1:4">
      <c r="A17" s="68" t="s">
        <v>17</v>
      </c>
      <c r="B17" s="18"/>
      <c r="C17" s="71"/>
      <c r="D17" s="18"/>
    </row>
    <row r="18" ht="22.5" customHeight="1" spans="1:4">
      <c r="A18" s="68"/>
      <c r="B18" s="18"/>
      <c r="C18" s="71"/>
      <c r="D18" s="18"/>
    </row>
    <row r="19" ht="22.5" customHeight="1" spans="1:4">
      <c r="A19" s="69" t="s">
        <v>18</v>
      </c>
      <c r="B19" s="70">
        <v>7263744.72</v>
      </c>
      <c r="C19" s="71" t="s">
        <v>19</v>
      </c>
      <c r="D19" s="70">
        <v>7263744.72</v>
      </c>
    </row>
    <row r="20" ht="22.5" customHeight="1" spans="1:4">
      <c r="A20" s="80" t="s">
        <v>20</v>
      </c>
      <c r="B20" s="18"/>
      <c r="C20" s="81" t="s">
        <v>21</v>
      </c>
      <c r="D20" s="49"/>
    </row>
    <row r="21" ht="22.5" customHeight="1" spans="1:4">
      <c r="A21" s="68" t="s">
        <v>22</v>
      </c>
      <c r="B21" s="70"/>
      <c r="C21" s="68" t="s">
        <v>22</v>
      </c>
      <c r="D21" s="70"/>
    </row>
    <row r="22" ht="22.5" customHeight="1" spans="1:4">
      <c r="A22" s="68" t="s">
        <v>23</v>
      </c>
      <c r="B22" s="70"/>
      <c r="C22" s="68" t="s">
        <v>23</v>
      </c>
      <c r="D22" s="70"/>
    </row>
    <row r="23" ht="22.5" customHeight="1" spans="1:4">
      <c r="A23" s="69" t="s">
        <v>24</v>
      </c>
      <c r="B23" s="70">
        <v>7263744.72</v>
      </c>
      <c r="C23" s="71" t="s">
        <v>25</v>
      </c>
      <c r="D23" s="70">
        <v>7263744.72</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pane ySplit="1" topLeftCell="A2" activePane="bottomLeft" state="frozen"/>
      <selection/>
      <selection pane="bottomLeft" activeCell="A3" sqref="A3:F3"/>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customHeight="1" spans="1:6">
      <c r="A1" s="1"/>
      <c r="B1" s="1"/>
      <c r="C1" s="1"/>
      <c r="D1" s="1"/>
      <c r="E1" s="1"/>
      <c r="F1" s="1"/>
    </row>
    <row r="2" ht="18.75" customHeight="1" spans="1:6">
      <c r="A2" s="2"/>
      <c r="B2" s="2"/>
      <c r="C2" s="2"/>
      <c r="D2" s="2"/>
      <c r="E2" s="2"/>
      <c r="F2" s="44" t="s">
        <v>357</v>
      </c>
    </row>
    <row r="3" ht="37.5" customHeight="1" spans="1:6">
      <c r="A3" s="13" t="s">
        <v>358</v>
      </c>
      <c r="B3" s="13"/>
      <c r="C3" s="13"/>
      <c r="D3" s="13"/>
      <c r="E3" s="13"/>
      <c r="F3" s="13"/>
    </row>
    <row r="4" ht="18.75" customHeight="1" spans="1:6">
      <c r="A4" s="45" t="str">
        <f>"单位名称："&amp;"元江哈尼族彝族傣族自治县应急管理局"</f>
        <v>单位名称：元江哈尼族彝族傣族自治县应急管理局</v>
      </c>
      <c r="B4" s="45"/>
      <c r="C4" s="45"/>
      <c r="D4" s="46"/>
      <c r="E4" s="46"/>
      <c r="F4" s="47" t="s">
        <v>28</v>
      </c>
    </row>
    <row r="5" ht="18.75" customHeight="1" spans="1:6">
      <c r="A5" s="14" t="s">
        <v>145</v>
      </c>
      <c r="B5" s="14" t="s">
        <v>59</v>
      </c>
      <c r="C5" s="14" t="s">
        <v>60</v>
      </c>
      <c r="D5" s="31" t="s">
        <v>359</v>
      </c>
      <c r="E5" s="31"/>
      <c r="F5" s="31"/>
    </row>
    <row r="6" ht="18.75" customHeight="1" spans="1:6">
      <c r="A6" s="14" t="s">
        <v>59</v>
      </c>
      <c r="B6" s="14" t="s">
        <v>59</v>
      </c>
      <c r="C6" s="14" t="s">
        <v>60</v>
      </c>
      <c r="D6" s="31" t="s">
        <v>33</v>
      </c>
      <c r="E6" s="31" t="s">
        <v>63</v>
      </c>
      <c r="F6" s="31" t="s">
        <v>64</v>
      </c>
    </row>
    <row r="7" ht="18.75" customHeight="1" spans="1:6">
      <c r="A7" s="15" t="s">
        <v>45</v>
      </c>
      <c r="B7" s="15"/>
      <c r="C7" s="15" t="s">
        <v>46</v>
      </c>
      <c r="D7" s="15" t="s">
        <v>48</v>
      </c>
      <c r="E7" s="15" t="s">
        <v>49</v>
      </c>
      <c r="F7" s="15" t="s">
        <v>50</v>
      </c>
    </row>
    <row r="8" ht="20.25" customHeight="1" spans="1:6">
      <c r="A8" s="17"/>
      <c r="B8" s="17"/>
      <c r="C8" s="17"/>
      <c r="D8" s="18"/>
      <c r="E8" s="18"/>
      <c r="F8" s="18"/>
    </row>
    <row r="9" ht="20.25" customHeight="1" spans="1:6">
      <c r="A9" s="48" t="s">
        <v>117</v>
      </c>
      <c r="B9" s="48"/>
      <c r="C9" s="48"/>
      <c r="D9" s="49"/>
      <c r="E9" s="49"/>
      <c r="F9" s="49"/>
    </row>
    <row r="10" customHeight="1" spans="1:1">
      <c r="A10" t="s">
        <v>360</v>
      </c>
    </row>
  </sheetData>
  <mergeCells count="7">
    <mergeCell ref="A3:F3"/>
    <mergeCell ref="A4:C4"/>
    <mergeCell ref="D5:F5"/>
    <mergeCell ref="A9:C9"/>
    <mergeCell ref="A5:A6"/>
    <mergeCell ref="B5:B6"/>
    <mergeCell ref="C5:C6"/>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23"/>
  <sheetViews>
    <sheetView showZeros="0" workbookViewId="0">
      <pane ySplit="1" topLeftCell="A2" activePane="bottomLeft" state="frozen"/>
      <selection/>
      <selection pane="bottomLeft" activeCell="A3" sqref="A3:Q3"/>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32"/>
      <c r="B1" s="32"/>
      <c r="C1" s="32"/>
      <c r="D1" s="32"/>
      <c r="E1" s="32"/>
      <c r="F1" s="32"/>
      <c r="G1" s="32"/>
      <c r="H1" s="32"/>
      <c r="I1" s="32"/>
      <c r="J1" s="32"/>
      <c r="K1" s="32"/>
      <c r="L1" s="32"/>
      <c r="M1" s="32"/>
      <c r="N1" s="32"/>
      <c r="O1" s="32"/>
      <c r="P1" s="32"/>
      <c r="Q1" s="32"/>
    </row>
    <row r="2" customHeight="1" spans="1:17">
      <c r="A2" s="39"/>
      <c r="B2" s="39"/>
      <c r="C2" s="39"/>
      <c r="D2" s="39"/>
      <c r="E2" s="39"/>
      <c r="F2" s="39"/>
      <c r="G2" s="39"/>
      <c r="H2" s="39"/>
      <c r="I2" s="39"/>
      <c r="J2" s="39"/>
      <c r="K2" s="39"/>
      <c r="L2" s="39"/>
      <c r="M2" s="39"/>
      <c r="N2" s="39"/>
      <c r="O2" s="39"/>
      <c r="P2" s="39"/>
      <c r="Q2" s="21" t="s">
        <v>361</v>
      </c>
    </row>
    <row r="3" ht="45" customHeight="1" spans="1:17">
      <c r="A3" s="29" t="s">
        <v>362</v>
      </c>
      <c r="B3" s="13"/>
      <c r="C3" s="13"/>
      <c r="D3" s="13"/>
      <c r="E3" s="13"/>
      <c r="F3" s="13"/>
      <c r="G3" s="13"/>
      <c r="H3" s="13"/>
      <c r="I3" s="13"/>
      <c r="J3" s="13"/>
      <c r="K3" s="27"/>
      <c r="L3" s="13"/>
      <c r="M3" s="13"/>
      <c r="N3" s="13"/>
      <c r="O3" s="27"/>
      <c r="P3" s="27"/>
      <c r="Q3" s="13"/>
    </row>
    <row r="4" ht="20.25" customHeight="1" spans="1:17">
      <c r="A4" s="20" t="str">
        <f>"单位名称："&amp;"元江哈尼族彝族傣族自治县应急管理局"</f>
        <v>单位名称：元江哈尼族彝族傣族自治县应急管理局</v>
      </c>
      <c r="B4" s="20"/>
      <c r="C4" s="20"/>
      <c r="D4" s="20"/>
      <c r="E4" s="20"/>
      <c r="F4" s="20"/>
      <c r="G4" s="20"/>
      <c r="H4" s="20"/>
      <c r="I4" s="20"/>
      <c r="J4" s="20"/>
      <c r="K4" s="20"/>
      <c r="L4" s="20"/>
      <c r="M4" s="20"/>
      <c r="N4" s="20"/>
      <c r="O4" s="20"/>
      <c r="P4" s="20"/>
      <c r="Q4" s="21" t="s">
        <v>28</v>
      </c>
    </row>
    <row r="5" ht="20.25" customHeight="1" spans="1:17">
      <c r="A5" s="23" t="s">
        <v>363</v>
      </c>
      <c r="B5" s="23" t="s">
        <v>364</v>
      </c>
      <c r="C5" s="23" t="s">
        <v>365</v>
      </c>
      <c r="D5" s="23" t="s">
        <v>366</v>
      </c>
      <c r="E5" s="23" t="s">
        <v>367</v>
      </c>
      <c r="F5" s="23" t="s">
        <v>368</v>
      </c>
      <c r="G5" s="23" t="s">
        <v>152</v>
      </c>
      <c r="H5" s="23"/>
      <c r="I5" s="23"/>
      <c r="J5" s="23"/>
      <c r="K5" s="23"/>
      <c r="L5" s="23"/>
      <c r="M5" s="23"/>
      <c r="N5" s="23"/>
      <c r="O5" s="23"/>
      <c r="P5" s="23"/>
      <c r="Q5" s="23"/>
    </row>
    <row r="6" ht="20.25" customHeight="1" spans="1:17">
      <c r="A6" s="23" t="s">
        <v>369</v>
      </c>
      <c r="B6" s="23" t="s">
        <v>364</v>
      </c>
      <c r="C6" s="23" t="s">
        <v>365</v>
      </c>
      <c r="D6" s="23" t="s">
        <v>366</v>
      </c>
      <c r="E6" s="23" t="s">
        <v>367</v>
      </c>
      <c r="F6" s="23" t="s">
        <v>368</v>
      </c>
      <c r="G6" s="23" t="s">
        <v>31</v>
      </c>
      <c r="H6" s="23" t="s">
        <v>34</v>
      </c>
      <c r="I6" s="23" t="s">
        <v>370</v>
      </c>
      <c r="J6" s="23" t="s">
        <v>371</v>
      </c>
      <c r="K6" s="23" t="s">
        <v>37</v>
      </c>
      <c r="L6" s="23" t="s">
        <v>372</v>
      </c>
      <c r="M6" s="23" t="s">
        <v>62</v>
      </c>
      <c r="N6" s="23"/>
      <c r="O6" s="23"/>
      <c r="P6" s="23"/>
      <c r="Q6" s="23"/>
    </row>
    <row r="7" ht="32.4" customHeight="1" spans="1:17">
      <c r="A7" s="23"/>
      <c r="B7" s="23"/>
      <c r="C7" s="23"/>
      <c r="D7" s="23"/>
      <c r="E7" s="23"/>
      <c r="F7" s="23"/>
      <c r="G7" s="23"/>
      <c r="H7" s="23" t="s">
        <v>33</v>
      </c>
      <c r="I7" s="23"/>
      <c r="J7" s="23"/>
      <c r="K7" s="23"/>
      <c r="L7" s="23" t="s">
        <v>33</v>
      </c>
      <c r="M7" s="23" t="s">
        <v>40</v>
      </c>
      <c r="N7" s="23" t="s">
        <v>41</v>
      </c>
      <c r="O7" s="43" t="s">
        <v>42</v>
      </c>
      <c r="P7" s="43" t="s">
        <v>43</v>
      </c>
      <c r="Q7" s="43" t="s">
        <v>44</v>
      </c>
    </row>
    <row r="8" ht="20.25" customHeight="1" spans="1:17">
      <c r="A8" s="36">
        <v>1</v>
      </c>
      <c r="B8" s="36">
        <v>2</v>
      </c>
      <c r="C8" s="36">
        <v>3</v>
      </c>
      <c r="D8" s="36">
        <v>4</v>
      </c>
      <c r="E8" s="36">
        <v>5</v>
      </c>
      <c r="F8" s="36">
        <v>6</v>
      </c>
      <c r="G8" s="36">
        <v>7</v>
      </c>
      <c r="H8" s="36">
        <v>8</v>
      </c>
      <c r="I8" s="36">
        <v>9</v>
      </c>
      <c r="J8" s="36">
        <v>10</v>
      </c>
      <c r="K8" s="36">
        <v>11</v>
      </c>
      <c r="L8" s="36">
        <v>12</v>
      </c>
      <c r="M8" s="36">
        <v>13</v>
      </c>
      <c r="N8" s="36">
        <v>14</v>
      </c>
      <c r="O8" s="36">
        <v>15</v>
      </c>
      <c r="P8" s="36">
        <v>16</v>
      </c>
      <c r="Q8" s="36">
        <v>17</v>
      </c>
    </row>
    <row r="9" ht="20.25" customHeight="1" spans="1:17">
      <c r="A9" s="40" t="s">
        <v>184</v>
      </c>
      <c r="B9" s="24"/>
      <c r="C9" s="24"/>
      <c r="D9" s="41"/>
      <c r="E9" s="41"/>
      <c r="F9" s="41">
        <v>24000</v>
      </c>
      <c r="G9" s="41">
        <v>24000</v>
      </c>
      <c r="H9" s="41">
        <v>24000</v>
      </c>
      <c r="I9" s="41"/>
      <c r="J9" s="37"/>
      <c r="K9" s="37"/>
      <c r="L9" s="41"/>
      <c r="M9" s="41"/>
      <c r="N9" s="41"/>
      <c r="O9" s="41"/>
      <c r="P9" s="41"/>
      <c r="Q9" s="41"/>
    </row>
    <row r="10" ht="20.25" customHeight="1" spans="1:17">
      <c r="A10" s="24"/>
      <c r="B10" s="24" t="s">
        <v>373</v>
      </c>
      <c r="C10" s="24" t="str">
        <f>"C1804010201"&amp;"  "&amp;"机动车保险服务"</f>
        <v>C1804010201  机动车保险服务</v>
      </c>
      <c r="D10" s="42" t="s">
        <v>318</v>
      </c>
      <c r="E10" s="25">
        <v>1</v>
      </c>
      <c r="F10" s="41">
        <v>5000</v>
      </c>
      <c r="G10" s="41">
        <v>5000</v>
      </c>
      <c r="H10" s="37">
        <v>5000</v>
      </c>
      <c r="I10" s="37"/>
      <c r="J10" s="37"/>
      <c r="K10" s="37"/>
      <c r="L10" s="41"/>
      <c r="M10" s="41"/>
      <c r="N10" s="41"/>
      <c r="O10" s="41"/>
      <c r="P10" s="41"/>
      <c r="Q10" s="41"/>
    </row>
    <row r="11" ht="20.25" customHeight="1" spans="1:17">
      <c r="A11" s="24"/>
      <c r="B11" s="24" t="s">
        <v>374</v>
      </c>
      <c r="C11" s="24" t="str">
        <f>"C23120301"&amp;"  "&amp;"车辆维修和保养服务"</f>
        <v>C23120301  车辆维修和保养服务</v>
      </c>
      <c r="D11" s="42" t="s">
        <v>318</v>
      </c>
      <c r="E11" s="25">
        <v>1</v>
      </c>
      <c r="F11" s="41">
        <v>19000</v>
      </c>
      <c r="G11" s="41">
        <v>19000</v>
      </c>
      <c r="H11" s="37">
        <v>19000</v>
      </c>
      <c r="I11" s="37"/>
      <c r="J11" s="37"/>
      <c r="K11" s="37"/>
      <c r="L11" s="41"/>
      <c r="M11" s="41"/>
      <c r="N11" s="41"/>
      <c r="O11" s="41"/>
      <c r="P11" s="41"/>
      <c r="Q11" s="41"/>
    </row>
    <row r="12" ht="20.25" customHeight="1" spans="1:17">
      <c r="A12" s="40" t="s">
        <v>195</v>
      </c>
      <c r="B12" s="24"/>
      <c r="C12" s="24"/>
      <c r="D12" s="24"/>
      <c r="E12" s="24"/>
      <c r="F12" s="41">
        <v>93260</v>
      </c>
      <c r="G12" s="41">
        <v>93260</v>
      </c>
      <c r="H12" s="41">
        <v>93260</v>
      </c>
      <c r="I12" s="41"/>
      <c r="J12" s="37"/>
      <c r="K12" s="37"/>
      <c r="L12" s="41"/>
      <c r="M12" s="41"/>
      <c r="N12" s="41"/>
      <c r="O12" s="41"/>
      <c r="P12" s="41"/>
      <c r="Q12" s="41"/>
    </row>
    <row r="13" ht="20.25" customHeight="1" spans="1:17">
      <c r="A13" s="24"/>
      <c r="B13" s="24" t="s">
        <v>375</v>
      </c>
      <c r="C13" s="24" t="str">
        <f>"A05010502"&amp;"  "&amp;"文件柜"</f>
        <v>A05010502  文件柜</v>
      </c>
      <c r="D13" s="42" t="s">
        <v>376</v>
      </c>
      <c r="E13" s="25">
        <v>3</v>
      </c>
      <c r="F13" s="41">
        <v>3000</v>
      </c>
      <c r="G13" s="41">
        <v>3000</v>
      </c>
      <c r="H13" s="37">
        <v>3000</v>
      </c>
      <c r="I13" s="37"/>
      <c r="J13" s="37"/>
      <c r="K13" s="37"/>
      <c r="L13" s="41"/>
      <c r="M13" s="41"/>
      <c r="N13" s="41"/>
      <c r="O13" s="41"/>
      <c r="P13" s="41"/>
      <c r="Q13" s="41"/>
    </row>
    <row r="14" ht="20.25" customHeight="1" spans="1:17">
      <c r="A14" s="24"/>
      <c r="B14" s="24" t="s">
        <v>377</v>
      </c>
      <c r="C14" s="24" t="str">
        <f>"A08060301"&amp;"  "&amp;"基础软件"</f>
        <v>A08060301  基础软件</v>
      </c>
      <c r="D14" s="42" t="s">
        <v>378</v>
      </c>
      <c r="E14" s="25">
        <v>8</v>
      </c>
      <c r="F14" s="41">
        <v>16000</v>
      </c>
      <c r="G14" s="41">
        <v>16000</v>
      </c>
      <c r="H14" s="37">
        <v>16000</v>
      </c>
      <c r="I14" s="37"/>
      <c r="J14" s="37"/>
      <c r="K14" s="37"/>
      <c r="L14" s="41"/>
      <c r="M14" s="41"/>
      <c r="N14" s="41"/>
      <c r="O14" s="41"/>
      <c r="P14" s="41"/>
      <c r="Q14" s="41"/>
    </row>
    <row r="15" ht="20.25" customHeight="1" spans="1:17">
      <c r="A15" s="24"/>
      <c r="B15" s="24" t="s">
        <v>379</v>
      </c>
      <c r="C15" s="24" t="str">
        <f>"A02010105"&amp;"  "&amp;"台式计算机"</f>
        <v>A02010105  台式计算机</v>
      </c>
      <c r="D15" s="42" t="s">
        <v>285</v>
      </c>
      <c r="E15" s="25">
        <v>8</v>
      </c>
      <c r="F15" s="41">
        <v>48000</v>
      </c>
      <c r="G15" s="41">
        <v>48000</v>
      </c>
      <c r="H15" s="37">
        <v>48000</v>
      </c>
      <c r="I15" s="37"/>
      <c r="J15" s="37"/>
      <c r="K15" s="37"/>
      <c r="L15" s="41"/>
      <c r="M15" s="41"/>
      <c r="N15" s="41"/>
      <c r="O15" s="41"/>
      <c r="P15" s="41"/>
      <c r="Q15" s="41"/>
    </row>
    <row r="16" ht="20.25" customHeight="1" spans="1:17">
      <c r="A16" s="24"/>
      <c r="B16" s="24" t="s">
        <v>380</v>
      </c>
      <c r="C16" s="24" t="str">
        <f>"A02021004"&amp;"  "&amp;"A4彩色打印机"</f>
        <v>A02021004  A4彩色打印机</v>
      </c>
      <c r="D16" s="42" t="s">
        <v>285</v>
      </c>
      <c r="E16" s="25">
        <v>1</v>
      </c>
      <c r="F16" s="41">
        <v>4000</v>
      </c>
      <c r="G16" s="41">
        <v>4000</v>
      </c>
      <c r="H16" s="37">
        <v>4000</v>
      </c>
      <c r="I16" s="37"/>
      <c r="J16" s="37"/>
      <c r="K16" s="37"/>
      <c r="L16" s="41"/>
      <c r="M16" s="41"/>
      <c r="N16" s="41"/>
      <c r="O16" s="41"/>
      <c r="P16" s="41"/>
      <c r="Q16" s="41"/>
    </row>
    <row r="17" ht="20.25" customHeight="1" spans="1:17">
      <c r="A17" s="24"/>
      <c r="B17" s="24" t="s">
        <v>381</v>
      </c>
      <c r="C17" s="24" t="str">
        <f>"A05010202"&amp;"  "&amp;"会议桌"</f>
        <v>A05010202  会议桌</v>
      </c>
      <c r="D17" s="42" t="s">
        <v>285</v>
      </c>
      <c r="E17" s="25">
        <v>1</v>
      </c>
      <c r="F17" s="41">
        <v>2160</v>
      </c>
      <c r="G17" s="41">
        <v>2160</v>
      </c>
      <c r="H17" s="37">
        <v>2160</v>
      </c>
      <c r="I17" s="37"/>
      <c r="J17" s="37"/>
      <c r="K17" s="37"/>
      <c r="L17" s="41"/>
      <c r="M17" s="41"/>
      <c r="N17" s="41"/>
      <c r="O17" s="41"/>
      <c r="P17" s="41"/>
      <c r="Q17" s="41"/>
    </row>
    <row r="18" ht="20.25" customHeight="1" spans="1:17">
      <c r="A18" s="24"/>
      <c r="B18" s="24" t="s">
        <v>382</v>
      </c>
      <c r="C18" s="24" t="str">
        <f>"A05040101"&amp;"  "&amp;"复印纸"</f>
        <v>A05040101  复印纸</v>
      </c>
      <c r="D18" s="42" t="s">
        <v>383</v>
      </c>
      <c r="E18" s="25">
        <v>40</v>
      </c>
      <c r="F18" s="41">
        <v>8000</v>
      </c>
      <c r="G18" s="41">
        <v>8000</v>
      </c>
      <c r="H18" s="37">
        <v>8000</v>
      </c>
      <c r="I18" s="37"/>
      <c r="J18" s="37"/>
      <c r="K18" s="37"/>
      <c r="L18" s="41"/>
      <c r="M18" s="41"/>
      <c r="N18" s="41"/>
      <c r="O18" s="41"/>
      <c r="P18" s="41"/>
      <c r="Q18" s="41"/>
    </row>
    <row r="19" ht="20.25" customHeight="1" spans="1:17">
      <c r="A19" s="24"/>
      <c r="B19" s="24" t="s">
        <v>384</v>
      </c>
      <c r="C19" s="24" t="str">
        <f>"A05010201"&amp;"  "&amp;"办公桌"</f>
        <v>A05010201  办公桌</v>
      </c>
      <c r="D19" s="42" t="s">
        <v>385</v>
      </c>
      <c r="E19" s="25">
        <v>3</v>
      </c>
      <c r="F19" s="41">
        <v>7500</v>
      </c>
      <c r="G19" s="41">
        <v>7500</v>
      </c>
      <c r="H19" s="37">
        <v>7500</v>
      </c>
      <c r="I19" s="37"/>
      <c r="J19" s="37"/>
      <c r="K19" s="37"/>
      <c r="L19" s="41"/>
      <c r="M19" s="41"/>
      <c r="N19" s="41"/>
      <c r="O19" s="41"/>
      <c r="P19" s="41"/>
      <c r="Q19" s="41"/>
    </row>
    <row r="20" ht="20.25" customHeight="1" spans="1:17">
      <c r="A20" s="24"/>
      <c r="B20" s="24" t="s">
        <v>386</v>
      </c>
      <c r="C20" s="24" t="str">
        <f>"A02021301"&amp;"  "&amp;"碎纸机"</f>
        <v>A02021301  碎纸机</v>
      </c>
      <c r="D20" s="42" t="s">
        <v>285</v>
      </c>
      <c r="E20" s="25">
        <v>1</v>
      </c>
      <c r="F20" s="41">
        <v>1000</v>
      </c>
      <c r="G20" s="41">
        <v>1000</v>
      </c>
      <c r="H20" s="37">
        <v>1000</v>
      </c>
      <c r="I20" s="37"/>
      <c r="J20" s="37"/>
      <c r="K20" s="37"/>
      <c r="L20" s="41"/>
      <c r="M20" s="41"/>
      <c r="N20" s="41"/>
      <c r="O20" s="41"/>
      <c r="P20" s="41"/>
      <c r="Q20" s="41"/>
    </row>
    <row r="21" ht="20.25" customHeight="1" spans="1:17">
      <c r="A21" s="24"/>
      <c r="B21" s="24" t="s">
        <v>387</v>
      </c>
      <c r="C21" s="24" t="str">
        <f>"A05010204"&amp;"  "&amp;"茶几"</f>
        <v>A05010204  茶几</v>
      </c>
      <c r="D21" s="42" t="s">
        <v>385</v>
      </c>
      <c r="E21" s="25">
        <v>2</v>
      </c>
      <c r="F21" s="41">
        <v>1600</v>
      </c>
      <c r="G21" s="41">
        <v>1600</v>
      </c>
      <c r="H21" s="37">
        <v>1600</v>
      </c>
      <c r="I21" s="37"/>
      <c r="J21" s="37"/>
      <c r="K21" s="37"/>
      <c r="L21" s="41"/>
      <c r="M21" s="41"/>
      <c r="N21" s="41"/>
      <c r="O21" s="41"/>
      <c r="P21" s="41"/>
      <c r="Q21" s="41"/>
    </row>
    <row r="22" ht="20.25" customHeight="1" spans="1:17">
      <c r="A22" s="24"/>
      <c r="B22" s="24" t="s">
        <v>388</v>
      </c>
      <c r="C22" s="24" t="str">
        <f>"A05010401"&amp;"  "&amp;"三人沙发"</f>
        <v>A05010401  三人沙发</v>
      </c>
      <c r="D22" s="42" t="s">
        <v>385</v>
      </c>
      <c r="E22" s="25">
        <v>1</v>
      </c>
      <c r="F22" s="41">
        <v>2000</v>
      </c>
      <c r="G22" s="41">
        <v>2000</v>
      </c>
      <c r="H22" s="37">
        <v>2000</v>
      </c>
      <c r="I22" s="37"/>
      <c r="J22" s="37"/>
      <c r="K22" s="37"/>
      <c r="L22" s="41"/>
      <c r="M22" s="41"/>
      <c r="N22" s="41"/>
      <c r="O22" s="41"/>
      <c r="P22" s="41"/>
      <c r="Q22" s="41"/>
    </row>
    <row r="23" ht="20.25" customHeight="1" spans="1:17">
      <c r="A23" s="25" t="s">
        <v>31</v>
      </c>
      <c r="B23" s="25"/>
      <c r="C23" s="25"/>
      <c r="D23" s="42"/>
      <c r="E23" s="42"/>
      <c r="F23" s="41">
        <v>117260</v>
      </c>
      <c r="G23" s="41">
        <v>117260</v>
      </c>
      <c r="H23" s="41">
        <v>117260</v>
      </c>
      <c r="I23" s="41"/>
      <c r="J23" s="41"/>
      <c r="K23" s="41"/>
      <c r="L23" s="41"/>
      <c r="M23" s="41"/>
      <c r="N23" s="41"/>
      <c r="O23" s="41"/>
      <c r="P23" s="41"/>
      <c r="Q23" s="41"/>
    </row>
  </sheetData>
  <mergeCells count="17">
    <mergeCell ref="A2:M2"/>
    <mergeCell ref="A3:Q3"/>
    <mergeCell ref="A4:M4"/>
    <mergeCell ref="G5:Q5"/>
    <mergeCell ref="L6:Q6"/>
    <mergeCell ref="A23:E23"/>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2"/>
  <sheetViews>
    <sheetView showZeros="0" workbookViewId="0">
      <pane ySplit="1" topLeftCell="A2" activePane="bottomLeft" state="frozen"/>
      <selection/>
      <selection pane="bottomLeft" activeCell="A3" sqref="A3:N3"/>
    </sheetView>
  </sheetViews>
  <sheetFormatPr defaultColWidth="8.85" defaultRowHeight="15" customHeight="1"/>
  <cols>
    <col min="1" max="1" width="35.1333333333333" customWidth="1"/>
    <col min="2" max="2" width="28.2833333333333" customWidth="1"/>
    <col min="3" max="3" width="28.4166666666667" customWidth="1"/>
    <col min="4" max="4" width="16.2833333333333" customWidth="1"/>
    <col min="5" max="9" width="16.4166666666667" customWidth="1"/>
    <col min="10" max="14" width="16.2833333333333" customWidth="1"/>
  </cols>
  <sheetData>
    <row r="1" customHeight="1" spans="1:14">
      <c r="A1" s="32"/>
      <c r="B1" s="32"/>
      <c r="C1" s="32"/>
      <c r="D1" s="32"/>
      <c r="E1" s="32"/>
      <c r="F1" s="32"/>
      <c r="G1" s="32"/>
      <c r="H1" s="32"/>
      <c r="I1" s="32"/>
      <c r="J1" s="32"/>
      <c r="K1" s="32"/>
      <c r="L1" s="32"/>
      <c r="M1" s="32"/>
      <c r="N1" s="32"/>
    </row>
    <row r="2" customHeight="1" spans="1:14">
      <c r="A2" s="21"/>
      <c r="B2" s="21"/>
      <c r="C2" s="21"/>
      <c r="D2" s="21"/>
      <c r="E2" s="21"/>
      <c r="F2" s="21"/>
      <c r="G2" s="21"/>
      <c r="H2" s="21"/>
      <c r="I2" s="21"/>
      <c r="J2" s="21"/>
      <c r="K2" s="21"/>
      <c r="L2" s="21"/>
      <c r="M2" s="21"/>
      <c r="N2" s="21" t="s">
        <v>389</v>
      </c>
    </row>
    <row r="3" ht="45" customHeight="1" spans="1:14">
      <c r="A3" s="29" t="s">
        <v>390</v>
      </c>
      <c r="B3" s="33"/>
      <c r="C3" s="33"/>
      <c r="D3" s="33"/>
      <c r="E3" s="33"/>
      <c r="F3" s="33"/>
      <c r="G3" s="33"/>
      <c r="H3" s="34"/>
      <c r="I3" s="33"/>
      <c r="J3" s="33"/>
      <c r="K3" s="33"/>
      <c r="L3" s="27"/>
      <c r="M3" s="34"/>
      <c r="N3" s="33"/>
    </row>
    <row r="4" ht="20.25" customHeight="1" spans="1:14">
      <c r="A4" s="20" t="str">
        <f>"单位名称："&amp;"元江哈尼族彝族傣族自治县应急管理局"</f>
        <v>单位名称：元江哈尼族彝族傣族自治县应急管理局</v>
      </c>
      <c r="B4" s="20"/>
      <c r="C4" s="20"/>
      <c r="D4" s="20"/>
      <c r="E4" s="20"/>
      <c r="F4" s="20"/>
      <c r="G4" s="20"/>
      <c r="H4" s="20"/>
      <c r="I4" s="21"/>
      <c r="J4" s="21"/>
      <c r="K4" s="21"/>
      <c r="L4" s="21"/>
      <c r="M4" s="21"/>
      <c r="N4" s="21" t="s">
        <v>28</v>
      </c>
    </row>
    <row r="5" ht="27.15" customHeight="1" spans="1:14">
      <c r="A5" s="35" t="s">
        <v>363</v>
      </c>
      <c r="B5" s="35" t="s">
        <v>391</v>
      </c>
      <c r="C5" s="35" t="s">
        <v>392</v>
      </c>
      <c r="D5" s="35" t="s">
        <v>152</v>
      </c>
      <c r="E5" s="35"/>
      <c r="F5" s="35"/>
      <c r="G5" s="35"/>
      <c r="H5" s="35"/>
      <c r="I5" s="35"/>
      <c r="J5" s="35"/>
      <c r="K5" s="35"/>
      <c r="L5" s="35"/>
      <c r="M5" s="35"/>
      <c r="N5" s="35"/>
    </row>
    <row r="6" ht="23.4" customHeight="1" spans="1:14">
      <c r="A6" s="35" t="s">
        <v>369</v>
      </c>
      <c r="B6" s="35"/>
      <c r="C6" s="35" t="s">
        <v>393</v>
      </c>
      <c r="D6" s="35" t="s">
        <v>31</v>
      </c>
      <c r="E6" s="35" t="s">
        <v>34</v>
      </c>
      <c r="F6" s="35" t="s">
        <v>370</v>
      </c>
      <c r="G6" s="35" t="s">
        <v>371</v>
      </c>
      <c r="H6" s="35" t="s">
        <v>37</v>
      </c>
      <c r="I6" s="35" t="s">
        <v>372</v>
      </c>
      <c r="J6" s="35"/>
      <c r="K6" s="35"/>
      <c r="L6" s="35"/>
      <c r="M6" s="35"/>
      <c r="N6" s="35"/>
    </row>
    <row r="7" ht="28.65" customHeight="1" spans="1:14">
      <c r="A7" s="35"/>
      <c r="B7" s="35"/>
      <c r="C7" s="35"/>
      <c r="D7" s="35"/>
      <c r="E7" s="35" t="s">
        <v>33</v>
      </c>
      <c r="F7" s="35"/>
      <c r="G7" s="35"/>
      <c r="H7" s="35"/>
      <c r="I7" s="35" t="s">
        <v>33</v>
      </c>
      <c r="J7" s="35" t="s">
        <v>40</v>
      </c>
      <c r="K7" s="35" t="s">
        <v>41</v>
      </c>
      <c r="L7" s="38" t="s">
        <v>42</v>
      </c>
      <c r="M7" s="38" t="s">
        <v>43</v>
      </c>
      <c r="N7" s="38" t="s">
        <v>44</v>
      </c>
    </row>
    <row r="8" ht="20.25" customHeight="1" spans="1:14">
      <c r="A8" s="36">
        <v>1</v>
      </c>
      <c r="B8" s="36">
        <v>2</v>
      </c>
      <c r="C8" s="36">
        <v>3</v>
      </c>
      <c r="D8" s="36">
        <v>4</v>
      </c>
      <c r="E8" s="36">
        <v>5</v>
      </c>
      <c r="F8" s="36">
        <v>6</v>
      </c>
      <c r="G8" s="36">
        <v>7</v>
      </c>
      <c r="H8" s="36">
        <v>8</v>
      </c>
      <c r="I8" s="36">
        <v>9</v>
      </c>
      <c r="J8" s="36">
        <v>10</v>
      </c>
      <c r="K8" s="36">
        <v>11</v>
      </c>
      <c r="L8" s="36">
        <v>12</v>
      </c>
      <c r="M8" s="36">
        <v>13</v>
      </c>
      <c r="N8" s="36">
        <v>14</v>
      </c>
    </row>
    <row r="9" ht="20.25" customHeight="1" spans="1:14">
      <c r="A9" s="24"/>
      <c r="B9" s="24"/>
      <c r="C9" s="24"/>
      <c r="D9" s="37"/>
      <c r="E9" s="37"/>
      <c r="F9" s="37"/>
      <c r="G9" s="37"/>
      <c r="H9" s="37"/>
      <c r="I9" s="37"/>
      <c r="J9" s="37"/>
      <c r="K9" s="37"/>
      <c r="L9" s="37"/>
      <c r="M9" s="37"/>
      <c r="N9" s="37"/>
    </row>
    <row r="10" ht="20.25" customHeight="1" spans="1:14">
      <c r="A10" s="24"/>
      <c r="B10" s="24"/>
      <c r="C10" s="24"/>
      <c r="D10" s="37"/>
      <c r="E10" s="37"/>
      <c r="F10" s="37"/>
      <c r="G10" s="37"/>
      <c r="H10" s="37"/>
      <c r="I10" s="37"/>
      <c r="J10" s="37"/>
      <c r="K10" s="37"/>
      <c r="L10" s="37"/>
      <c r="M10" s="37"/>
      <c r="N10" s="37"/>
    </row>
    <row r="11" ht="20.25" customHeight="1" spans="1:14">
      <c r="A11" s="25" t="s">
        <v>31</v>
      </c>
      <c r="B11" s="25"/>
      <c r="C11" s="25"/>
      <c r="D11" s="37"/>
      <c r="E11" s="37"/>
      <c r="F11" s="37"/>
      <c r="G11" s="37"/>
      <c r="H11" s="37"/>
      <c r="I11" s="37"/>
      <c r="J11" s="37"/>
      <c r="K11" s="37"/>
      <c r="L11" s="37"/>
      <c r="M11" s="37"/>
      <c r="N11" s="37"/>
    </row>
    <row r="12" customHeight="1" spans="1:1">
      <c r="A12" t="s">
        <v>394</v>
      </c>
    </row>
  </sheetData>
  <mergeCells count="14">
    <mergeCell ref="A2:I2"/>
    <mergeCell ref="A3:N3"/>
    <mergeCell ref="A4:H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0"/>
  <sheetViews>
    <sheetView showZeros="0" workbookViewId="0">
      <pane ySplit="1" topLeftCell="A2" activePane="bottomLeft" state="frozen"/>
      <selection/>
      <selection pane="bottomLeft" activeCell="A3" sqref="A3:N3"/>
    </sheetView>
  </sheetViews>
  <sheetFormatPr defaultColWidth="8.85" defaultRowHeight="15" customHeight="1"/>
  <cols>
    <col min="1" max="1" width="37.1416666666667" customWidth="1"/>
    <col min="2" max="14" width="17.1416666666667" customWidth="1"/>
  </cols>
  <sheetData>
    <row r="1" customHeight="1" spans="1:14">
      <c r="A1" s="1"/>
      <c r="B1" s="1"/>
      <c r="C1" s="1"/>
      <c r="D1" s="1"/>
      <c r="E1" s="1"/>
      <c r="F1" s="1"/>
      <c r="G1" s="1"/>
      <c r="H1" s="1"/>
      <c r="I1" s="1"/>
      <c r="J1" s="1"/>
      <c r="K1" s="1"/>
      <c r="L1" s="1"/>
      <c r="M1" s="1"/>
      <c r="N1" s="1"/>
    </row>
    <row r="2" ht="24.15" customHeight="1" spans="1:14">
      <c r="A2" s="20"/>
      <c r="B2" s="20"/>
      <c r="C2" s="20"/>
      <c r="D2" s="20"/>
      <c r="E2" s="20"/>
      <c r="F2" s="20"/>
      <c r="G2" s="20"/>
      <c r="H2" s="20"/>
      <c r="I2" s="20"/>
      <c r="J2" s="20"/>
      <c r="K2" s="20"/>
      <c r="L2" s="20"/>
      <c r="M2" s="20"/>
      <c r="N2" s="21" t="s">
        <v>395</v>
      </c>
    </row>
    <row r="3" ht="45.15" customHeight="1" spans="1:14">
      <c r="A3" s="29" t="s">
        <v>396</v>
      </c>
      <c r="B3" s="13"/>
      <c r="C3" s="13"/>
      <c r="D3" s="13"/>
      <c r="E3" s="13"/>
      <c r="F3" s="13"/>
      <c r="G3" s="13"/>
      <c r="H3" s="13"/>
      <c r="I3" s="13"/>
      <c r="J3" s="13"/>
      <c r="K3" s="13"/>
      <c r="L3" s="13"/>
      <c r="M3" s="13"/>
      <c r="N3" s="13"/>
    </row>
    <row r="4" ht="18.75" customHeight="1" spans="1:14">
      <c r="A4" s="20" t="str">
        <f>"单位名称："&amp;"元江哈尼族彝族傣族自治县应急管理局"</f>
        <v>单位名称：元江哈尼族彝族傣族自治县应急管理局</v>
      </c>
      <c r="B4" s="20"/>
      <c r="C4" s="20"/>
      <c r="D4" s="20"/>
      <c r="E4" s="20"/>
      <c r="F4" s="20"/>
      <c r="G4" s="20"/>
      <c r="H4" s="20"/>
      <c r="I4" s="20"/>
      <c r="J4" s="20"/>
      <c r="K4" s="20"/>
      <c r="L4" s="20"/>
      <c r="M4" s="20"/>
      <c r="N4" s="21" t="s">
        <v>28</v>
      </c>
    </row>
    <row r="5" ht="22.5" customHeight="1" spans="1:14">
      <c r="A5" s="30" t="s">
        <v>397</v>
      </c>
      <c r="B5" s="30" t="s">
        <v>152</v>
      </c>
      <c r="C5" s="30"/>
      <c r="D5" s="30"/>
      <c r="E5" s="30" t="s">
        <v>398</v>
      </c>
      <c r="F5" s="30"/>
      <c r="G5" s="30"/>
      <c r="H5" s="30"/>
      <c r="I5" s="30"/>
      <c r="J5" s="30"/>
      <c r="K5" s="30"/>
      <c r="L5" s="30"/>
      <c r="M5" s="30"/>
      <c r="N5" s="30"/>
    </row>
    <row r="6" ht="22.5" customHeight="1" spans="1:14">
      <c r="A6" s="30"/>
      <c r="B6" s="30" t="s">
        <v>31</v>
      </c>
      <c r="C6" s="30" t="s">
        <v>34</v>
      </c>
      <c r="D6" s="30" t="s">
        <v>370</v>
      </c>
      <c r="E6" s="31" t="s">
        <v>399</v>
      </c>
      <c r="F6" s="31" t="s">
        <v>400</v>
      </c>
      <c r="G6" s="31" t="s">
        <v>401</v>
      </c>
      <c r="H6" s="31" t="s">
        <v>402</v>
      </c>
      <c r="I6" s="31" t="s">
        <v>403</v>
      </c>
      <c r="J6" s="31" t="s">
        <v>404</v>
      </c>
      <c r="K6" s="31" t="s">
        <v>405</v>
      </c>
      <c r="L6" s="31" t="s">
        <v>406</v>
      </c>
      <c r="M6" s="31" t="s">
        <v>407</v>
      </c>
      <c r="N6" s="31" t="s">
        <v>408</v>
      </c>
    </row>
    <row r="7" ht="18.75" customHeight="1" spans="1:14">
      <c r="A7" s="30" t="s">
        <v>45</v>
      </c>
      <c r="B7" s="30" t="s">
        <v>46</v>
      </c>
      <c r="C7" s="30" t="s">
        <v>47</v>
      </c>
      <c r="D7" s="30" t="s">
        <v>48</v>
      </c>
      <c r="E7" s="30" t="s">
        <v>49</v>
      </c>
      <c r="F7" s="30" t="s">
        <v>50</v>
      </c>
      <c r="G7" s="30" t="s">
        <v>51</v>
      </c>
      <c r="H7" s="30" t="s">
        <v>52</v>
      </c>
      <c r="I7" s="30" t="s">
        <v>53</v>
      </c>
      <c r="J7" s="30" t="s">
        <v>70</v>
      </c>
      <c r="K7" s="30" t="s">
        <v>409</v>
      </c>
      <c r="L7" s="30" t="s">
        <v>410</v>
      </c>
      <c r="M7" s="30" t="s">
        <v>411</v>
      </c>
      <c r="N7" s="30" t="s">
        <v>412</v>
      </c>
    </row>
    <row r="8" ht="18.75" customHeight="1" spans="1:14">
      <c r="A8" s="24"/>
      <c r="B8" s="24"/>
      <c r="C8" s="24"/>
      <c r="D8" s="24"/>
      <c r="E8" s="24"/>
      <c r="F8" s="24"/>
      <c r="G8" s="24"/>
      <c r="H8" s="24"/>
      <c r="I8" s="24"/>
      <c r="J8" s="24"/>
      <c r="K8" s="24"/>
      <c r="L8" s="24"/>
      <c r="M8" s="24"/>
      <c r="N8" s="24"/>
    </row>
    <row r="9" ht="18.75" customHeight="1" spans="1:14">
      <c r="A9" s="25" t="s">
        <v>31</v>
      </c>
      <c r="B9" s="24"/>
      <c r="C9" s="24"/>
      <c r="D9" s="24"/>
      <c r="E9" s="24"/>
      <c r="F9" s="24"/>
      <c r="G9" s="24"/>
      <c r="H9" s="24"/>
      <c r="I9" s="24"/>
      <c r="J9" s="24"/>
      <c r="K9" s="24"/>
      <c r="L9" s="24"/>
      <c r="M9" s="24"/>
      <c r="N9" s="24"/>
    </row>
    <row r="10" customHeight="1" spans="1:1">
      <c r="A10" t="s">
        <v>413</v>
      </c>
    </row>
  </sheetData>
  <mergeCells count="5">
    <mergeCell ref="A3:N3"/>
    <mergeCell ref="A4:C4"/>
    <mergeCell ref="B5:D5"/>
    <mergeCell ref="E5:N5"/>
    <mergeCell ref="A5:A6"/>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pane ySplit="1" topLeftCell="A2" activePane="bottomLeft" state="frozen"/>
      <selection/>
      <selection pane="bottomLeft" activeCell="A3" sqref="A3:J3"/>
    </sheetView>
  </sheetViews>
  <sheetFormatPr defaultColWidth="8.85" defaultRowHeight="15" customHeight="1"/>
  <cols>
    <col min="1" max="10" width="28.575" customWidth="1"/>
  </cols>
  <sheetData>
    <row r="1" customHeight="1" spans="1:10">
      <c r="A1" s="1"/>
      <c r="B1" s="1"/>
      <c r="C1" s="1"/>
      <c r="D1" s="1"/>
      <c r="E1" s="1"/>
      <c r="F1" s="1"/>
      <c r="G1" s="1"/>
      <c r="H1" s="1"/>
      <c r="I1" s="1"/>
      <c r="J1" s="1"/>
    </row>
    <row r="2" ht="18.75" customHeight="1" spans="1:10">
      <c r="A2" s="20"/>
      <c r="B2" s="20"/>
      <c r="C2" s="20"/>
      <c r="D2" s="20"/>
      <c r="E2" s="20"/>
      <c r="F2" s="20"/>
      <c r="G2" s="20"/>
      <c r="H2" s="20"/>
      <c r="I2" s="20"/>
      <c r="J2" s="21" t="s">
        <v>414</v>
      </c>
    </row>
    <row r="3" ht="52.05" customHeight="1" spans="1:10">
      <c r="A3" s="26" t="s">
        <v>415</v>
      </c>
      <c r="B3" s="13"/>
      <c r="C3" s="13"/>
      <c r="D3" s="13"/>
      <c r="E3" s="13"/>
      <c r="F3" s="27"/>
      <c r="G3" s="13"/>
      <c r="H3" s="27"/>
      <c r="I3" s="27"/>
      <c r="J3" s="13"/>
    </row>
    <row r="4" ht="21.3" customHeight="1" spans="1:10">
      <c r="A4" s="20" t="str">
        <f>"单位名称："&amp;"元江哈尼族彝族傣族自治县应急管理局"</f>
        <v>单位名称：元江哈尼族彝族傣族自治县应急管理局</v>
      </c>
      <c r="B4" s="20"/>
      <c r="C4" s="20"/>
      <c r="D4" s="28"/>
      <c r="E4" s="28"/>
      <c r="F4" s="28"/>
      <c r="G4" s="28"/>
      <c r="H4" s="28"/>
      <c r="I4" s="28"/>
      <c r="J4" s="28"/>
    </row>
    <row r="5" ht="27.15" customHeight="1" spans="1:10">
      <c r="A5" s="23" t="s">
        <v>246</v>
      </c>
      <c r="B5" s="23" t="s">
        <v>247</v>
      </c>
      <c r="C5" s="23" t="s">
        <v>248</v>
      </c>
      <c r="D5" s="23" t="s">
        <v>249</v>
      </c>
      <c r="E5" s="23" t="s">
        <v>250</v>
      </c>
      <c r="F5" s="23" t="s">
        <v>251</v>
      </c>
      <c r="G5" s="23" t="s">
        <v>252</v>
      </c>
      <c r="H5" s="23" t="s">
        <v>253</v>
      </c>
      <c r="I5" s="23" t="s">
        <v>254</v>
      </c>
      <c r="J5" s="23" t="s">
        <v>255</v>
      </c>
    </row>
    <row r="6" ht="18.75" customHeight="1" spans="1:10">
      <c r="A6" s="23" t="s">
        <v>45</v>
      </c>
      <c r="B6" s="23" t="s">
        <v>46</v>
      </c>
      <c r="C6" s="23" t="s">
        <v>47</v>
      </c>
      <c r="D6" s="23" t="s">
        <v>48</v>
      </c>
      <c r="E6" s="23" t="s">
        <v>49</v>
      </c>
      <c r="F6" s="23" t="s">
        <v>50</v>
      </c>
      <c r="G6" s="23" t="s">
        <v>51</v>
      </c>
      <c r="H6" s="23" t="s">
        <v>52</v>
      </c>
      <c r="I6" s="23" t="s">
        <v>53</v>
      </c>
      <c r="J6" s="23" t="s">
        <v>70</v>
      </c>
    </row>
    <row r="7" ht="18.75" customHeight="1" spans="1:10">
      <c r="A7" s="24"/>
      <c r="B7" s="24"/>
      <c r="C7" s="24"/>
      <c r="D7" s="24"/>
      <c r="E7" s="24"/>
      <c r="F7" s="24"/>
      <c r="G7" s="24"/>
      <c r="H7" s="24"/>
      <c r="I7" s="24"/>
      <c r="J7" s="24"/>
    </row>
    <row r="8" ht="18.75" customHeight="1" spans="1:10">
      <c r="A8" s="24"/>
      <c r="B8" s="24"/>
      <c r="C8" s="24"/>
      <c r="D8" s="24"/>
      <c r="E8" s="24"/>
      <c r="F8" s="24"/>
      <c r="G8" s="24"/>
      <c r="H8" s="24"/>
      <c r="I8" s="24"/>
      <c r="J8" s="24"/>
    </row>
    <row r="9" customHeight="1" spans="1:1">
      <c r="A9" t="s">
        <v>416</v>
      </c>
    </row>
  </sheetData>
  <mergeCells count="2">
    <mergeCell ref="A3:J3"/>
    <mergeCell ref="A4:C4"/>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workbookViewId="0">
      <pane ySplit="1" topLeftCell="A2" activePane="bottomLeft" state="frozen"/>
      <selection/>
      <selection pane="bottomLeft" activeCell="A3" sqref="A3:H3"/>
    </sheetView>
  </sheetViews>
  <sheetFormatPr defaultColWidth="8.85" defaultRowHeight="15" customHeight="1" outlineLevelCol="7"/>
  <cols>
    <col min="1" max="8" width="28.575" customWidth="1"/>
  </cols>
  <sheetData>
    <row r="1" customHeight="1" spans="1:8">
      <c r="A1" s="1"/>
      <c r="B1" s="1"/>
      <c r="C1" s="1"/>
      <c r="D1" s="1"/>
      <c r="E1" s="1"/>
      <c r="F1" s="1"/>
      <c r="G1" s="1"/>
      <c r="H1" s="1"/>
    </row>
    <row r="2" ht="18.75" customHeight="1" spans="1:8">
      <c r="A2" s="20"/>
      <c r="B2" s="20"/>
      <c r="C2" s="20"/>
      <c r="D2" s="20"/>
      <c r="E2" s="20"/>
      <c r="F2" s="20"/>
      <c r="G2" s="20"/>
      <c r="H2" s="21" t="s">
        <v>417</v>
      </c>
    </row>
    <row r="3" ht="41.4" customHeight="1" spans="1:8">
      <c r="A3" s="22" t="s">
        <v>418</v>
      </c>
      <c r="B3" s="22"/>
      <c r="C3" s="22"/>
      <c r="D3" s="22"/>
      <c r="E3" s="22"/>
      <c r="F3" s="22"/>
      <c r="G3" s="22"/>
      <c r="H3" s="22"/>
    </row>
    <row r="4" ht="18.75" customHeight="1" spans="1:8">
      <c r="A4" s="20" t="str">
        <f>"单位名称："&amp;"元江哈尼族彝族傣族自治县应急管理局"</f>
        <v>单位名称：元江哈尼族彝族傣族自治县应急管理局</v>
      </c>
      <c r="B4" s="20"/>
      <c r="C4" s="20"/>
      <c r="D4" s="20"/>
      <c r="E4" s="20"/>
      <c r="F4" s="20"/>
      <c r="G4" s="20"/>
      <c r="H4" s="20"/>
    </row>
    <row r="5" ht="18.75" customHeight="1" spans="1:8">
      <c r="A5" s="23" t="s">
        <v>145</v>
      </c>
      <c r="B5" s="23" t="s">
        <v>419</v>
      </c>
      <c r="C5" s="23" t="s">
        <v>420</v>
      </c>
      <c r="D5" s="23" t="s">
        <v>421</v>
      </c>
      <c r="E5" s="23" t="s">
        <v>366</v>
      </c>
      <c r="F5" s="23" t="s">
        <v>422</v>
      </c>
      <c r="G5" s="23"/>
      <c r="H5" s="23"/>
    </row>
    <row r="6" ht="18.75" customHeight="1" spans="1:8">
      <c r="A6" s="23"/>
      <c r="B6" s="23"/>
      <c r="C6" s="23"/>
      <c r="D6" s="23"/>
      <c r="E6" s="23"/>
      <c r="F6" s="23" t="s">
        <v>367</v>
      </c>
      <c r="G6" s="23" t="s">
        <v>423</v>
      </c>
      <c r="H6" s="23" t="s">
        <v>424</v>
      </c>
    </row>
    <row r="7" ht="18.75" customHeight="1" spans="1:8">
      <c r="A7" s="23" t="s">
        <v>45</v>
      </c>
      <c r="B7" s="23" t="s">
        <v>46</v>
      </c>
      <c r="C7" s="23" t="s">
        <v>47</v>
      </c>
      <c r="D7" s="23" t="s">
        <v>48</v>
      </c>
      <c r="E7" s="23" t="s">
        <v>49</v>
      </c>
      <c r="F7" s="23" t="s">
        <v>50</v>
      </c>
      <c r="G7" s="23" t="s">
        <v>51</v>
      </c>
      <c r="H7" s="23" t="s">
        <v>52</v>
      </c>
    </row>
    <row r="8" ht="18.75" customHeight="1" spans="1:8">
      <c r="A8" s="24"/>
      <c r="B8" s="24"/>
      <c r="C8" s="24"/>
      <c r="D8" s="24"/>
      <c r="E8" s="25"/>
      <c r="F8" s="25"/>
      <c r="G8" s="18"/>
      <c r="H8" s="18"/>
    </row>
    <row r="9" customHeight="1" spans="1:1">
      <c r="A9" t="s">
        <v>425</v>
      </c>
    </row>
  </sheetData>
  <mergeCells count="8">
    <mergeCell ref="A3:H3"/>
    <mergeCell ref="A4:C4"/>
    <mergeCell ref="F5:H5"/>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showZeros="0" workbookViewId="0">
      <pane ySplit="1" topLeftCell="A2" activePane="bottomLeft" state="frozen"/>
      <selection/>
      <selection pane="bottomLeft" activeCell="A3" sqref="A3:K3"/>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426</v>
      </c>
    </row>
    <row r="3" ht="45" customHeight="1" spans="1:11">
      <c r="A3" s="13" t="s">
        <v>427</v>
      </c>
      <c r="B3" s="13"/>
      <c r="C3" s="13"/>
      <c r="D3" s="13"/>
      <c r="E3" s="13"/>
      <c r="F3" s="13"/>
      <c r="G3" s="13"/>
      <c r="H3" s="13"/>
      <c r="I3" s="13"/>
      <c r="J3" s="13"/>
      <c r="K3" s="13"/>
    </row>
    <row r="4" ht="18.75" customHeight="1" spans="1:11">
      <c r="A4" s="5" t="str">
        <f>"单位名称："&amp;"元江哈尼族彝族傣族自治县应急管理局"</f>
        <v>单位名称：元江哈尼族彝族傣族自治县应急管理局</v>
      </c>
      <c r="B4" s="5"/>
      <c r="C4" s="5"/>
      <c r="D4" s="5"/>
      <c r="E4" s="5"/>
      <c r="F4" s="5"/>
      <c r="G4" s="5"/>
      <c r="H4" s="6"/>
      <c r="I4" s="6"/>
      <c r="J4" s="6"/>
      <c r="K4" s="6" t="s">
        <v>28</v>
      </c>
    </row>
    <row r="5" ht="18.75" customHeight="1" spans="1:11">
      <c r="A5" s="14" t="s">
        <v>225</v>
      </c>
      <c r="B5" s="14" t="s">
        <v>147</v>
      </c>
      <c r="C5" s="14" t="s">
        <v>226</v>
      </c>
      <c r="D5" s="14" t="s">
        <v>148</v>
      </c>
      <c r="E5" s="14" t="s">
        <v>149</v>
      </c>
      <c r="F5" s="14" t="s">
        <v>227</v>
      </c>
      <c r="G5" s="14" t="s">
        <v>151</v>
      </c>
      <c r="H5" s="14" t="s">
        <v>31</v>
      </c>
      <c r="I5" s="14" t="s">
        <v>428</v>
      </c>
      <c r="J5" s="14"/>
      <c r="K5" s="14"/>
    </row>
    <row r="6" ht="18.75" customHeight="1" spans="1:11">
      <c r="A6" s="14"/>
      <c r="B6" s="14"/>
      <c r="C6" s="14"/>
      <c r="D6" s="14"/>
      <c r="E6" s="14"/>
      <c r="F6" s="14"/>
      <c r="G6" s="14"/>
      <c r="H6" s="14"/>
      <c r="I6" s="14" t="s">
        <v>34</v>
      </c>
      <c r="J6" s="14" t="s">
        <v>35</v>
      </c>
      <c r="K6" s="14" t="s">
        <v>36</v>
      </c>
    </row>
    <row r="7" ht="22.65" customHeight="1" spans="1:11">
      <c r="A7" s="14"/>
      <c r="B7" s="14"/>
      <c r="C7" s="14"/>
      <c r="D7" s="14"/>
      <c r="E7" s="14"/>
      <c r="F7" s="14"/>
      <c r="G7" s="14"/>
      <c r="H7" s="14"/>
      <c r="I7" s="14"/>
      <c r="J7" s="14"/>
      <c r="K7" s="14"/>
    </row>
    <row r="8" ht="18.75" customHeight="1" spans="1:11">
      <c r="A8" s="15" t="s">
        <v>45</v>
      </c>
      <c r="B8" s="15">
        <v>2</v>
      </c>
      <c r="C8" s="15">
        <v>3</v>
      </c>
      <c r="D8" s="15">
        <v>4</v>
      </c>
      <c r="E8" s="15">
        <v>5</v>
      </c>
      <c r="F8" s="15">
        <v>6</v>
      </c>
      <c r="G8" s="15">
        <v>7</v>
      </c>
      <c r="H8" s="15">
        <v>8</v>
      </c>
      <c r="I8" s="15">
        <v>9</v>
      </c>
      <c r="J8" s="15">
        <v>10</v>
      </c>
      <c r="K8" s="15">
        <v>11</v>
      </c>
    </row>
    <row r="9" ht="20.25" customHeight="1" spans="1:11">
      <c r="A9" s="16"/>
      <c r="B9" s="17"/>
      <c r="C9" s="16"/>
      <c r="D9" s="16"/>
      <c r="E9" s="16"/>
      <c r="F9" s="16"/>
      <c r="G9" s="16"/>
      <c r="H9" s="18"/>
      <c r="I9" s="18"/>
      <c r="J9" s="18"/>
      <c r="K9" s="18"/>
    </row>
    <row r="10" ht="20.25" customHeight="1" spans="1:11">
      <c r="A10" s="16"/>
      <c r="B10" s="17"/>
      <c r="C10" s="16"/>
      <c r="D10" s="16"/>
      <c r="E10" s="16"/>
      <c r="F10" s="16"/>
      <c r="G10" s="16"/>
      <c r="H10" s="18"/>
      <c r="I10" s="18"/>
      <c r="J10" s="18"/>
      <c r="K10" s="18"/>
    </row>
    <row r="11" ht="20.25" customHeight="1" spans="1:11">
      <c r="A11" s="19" t="s">
        <v>31</v>
      </c>
      <c r="B11" s="19"/>
      <c r="C11" s="19"/>
      <c r="D11" s="19"/>
      <c r="E11" s="19"/>
      <c r="F11" s="19"/>
      <c r="G11" s="19"/>
      <c r="H11" s="18"/>
      <c r="I11" s="18"/>
      <c r="J11" s="18"/>
      <c r="K11" s="18"/>
    </row>
    <row r="12" customHeight="1" spans="1:1">
      <c r="A12" t="s">
        <v>429</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4"/>
  <sheetViews>
    <sheetView showZeros="0" tabSelected="1" workbookViewId="0">
      <pane ySplit="1" topLeftCell="A2" activePane="bottomLeft" state="frozen"/>
      <selection/>
      <selection pane="bottomLeft" activeCell="A3" sqref="A3:G3"/>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customHeight="1" spans="1:7">
      <c r="A1" s="1"/>
      <c r="B1" s="1"/>
      <c r="C1" s="1"/>
      <c r="D1" s="1"/>
      <c r="E1" s="1"/>
      <c r="F1" s="1"/>
      <c r="G1" s="1"/>
    </row>
    <row r="2" ht="18.75" customHeight="1" spans="1:7">
      <c r="A2" s="2"/>
      <c r="B2" s="2"/>
      <c r="C2" s="2"/>
      <c r="D2" s="2"/>
      <c r="E2" s="3"/>
      <c r="F2" s="3"/>
      <c r="G2" s="3" t="s">
        <v>430</v>
      </c>
    </row>
    <row r="3" ht="45" customHeight="1" spans="1:7">
      <c r="A3" s="4" t="s">
        <v>431</v>
      </c>
      <c r="B3" s="4"/>
      <c r="C3" s="4"/>
      <c r="D3" s="4"/>
      <c r="E3" s="4"/>
      <c r="F3" s="4"/>
      <c r="G3" s="4"/>
    </row>
    <row r="4" ht="24.15" customHeight="1" spans="1:7">
      <c r="A4" s="5" t="str">
        <f>"单位名称："&amp;"元江哈尼族彝族傣族自治县应急管理局"</f>
        <v>单位名称：元江哈尼族彝族傣族自治县应急管理局</v>
      </c>
      <c r="B4" s="5"/>
      <c r="C4" s="5"/>
      <c r="D4" s="5"/>
      <c r="E4" s="6"/>
      <c r="F4" s="6"/>
      <c r="G4" s="6" t="s">
        <v>28</v>
      </c>
    </row>
    <row r="5" ht="18.75" customHeight="1" spans="1:7">
      <c r="A5" s="7" t="s">
        <v>226</v>
      </c>
      <c r="B5" s="7" t="s">
        <v>225</v>
      </c>
      <c r="C5" s="7" t="s">
        <v>147</v>
      </c>
      <c r="D5" s="7" t="s">
        <v>432</v>
      </c>
      <c r="E5" s="7" t="s">
        <v>34</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45</v>
      </c>
      <c r="B8" s="8">
        <v>2</v>
      </c>
      <c r="C8" s="8">
        <v>3</v>
      </c>
      <c r="D8" s="8">
        <v>4</v>
      </c>
      <c r="E8" s="8">
        <v>5</v>
      </c>
      <c r="F8" s="8">
        <v>6</v>
      </c>
      <c r="G8" s="8">
        <v>7</v>
      </c>
    </row>
    <row r="9" ht="20.25" customHeight="1" spans="1:7">
      <c r="A9" s="9" t="s">
        <v>55</v>
      </c>
      <c r="B9" s="9" t="s">
        <v>231</v>
      </c>
      <c r="C9" s="10" t="s">
        <v>230</v>
      </c>
      <c r="D9" s="9" t="s">
        <v>433</v>
      </c>
      <c r="E9" s="11">
        <v>36948</v>
      </c>
      <c r="F9" s="11"/>
      <c r="G9" s="11"/>
    </row>
    <row r="10" ht="20.25" customHeight="1" spans="1:7">
      <c r="A10" s="9" t="s">
        <v>55</v>
      </c>
      <c r="B10" s="9" t="s">
        <v>236</v>
      </c>
      <c r="C10" s="10" t="s">
        <v>235</v>
      </c>
      <c r="D10" s="9" t="s">
        <v>433</v>
      </c>
      <c r="E10" s="11">
        <v>536000</v>
      </c>
      <c r="F10" s="11"/>
      <c r="G10" s="11"/>
    </row>
    <row r="11" ht="20.25" customHeight="1" spans="1:7">
      <c r="A11" s="9" t="s">
        <v>55</v>
      </c>
      <c r="B11" s="9" t="s">
        <v>236</v>
      </c>
      <c r="C11" s="10" t="s">
        <v>238</v>
      </c>
      <c r="D11" s="9" t="s">
        <v>433</v>
      </c>
      <c r="E11" s="11">
        <v>462000</v>
      </c>
      <c r="F11" s="11"/>
      <c r="G11" s="11"/>
    </row>
    <row r="12" ht="20.25" customHeight="1" spans="1:7">
      <c r="A12" s="9" t="s">
        <v>55</v>
      </c>
      <c r="B12" s="9" t="s">
        <v>231</v>
      </c>
      <c r="C12" s="10" t="s">
        <v>240</v>
      </c>
      <c r="D12" s="9" t="s">
        <v>433</v>
      </c>
      <c r="E12" s="11">
        <v>8316</v>
      </c>
      <c r="F12" s="11"/>
      <c r="G12" s="11"/>
    </row>
    <row r="13" ht="20.25" customHeight="1" spans="1:7">
      <c r="A13" s="9" t="s">
        <v>55</v>
      </c>
      <c r="B13" s="9" t="s">
        <v>231</v>
      </c>
      <c r="C13" s="10" t="s">
        <v>242</v>
      </c>
      <c r="D13" s="9" t="s">
        <v>433</v>
      </c>
      <c r="E13" s="11">
        <v>369600</v>
      </c>
      <c r="F13" s="11"/>
      <c r="G13" s="11"/>
    </row>
    <row r="14" ht="20.25" customHeight="1" spans="1:7">
      <c r="A14" s="12" t="s">
        <v>31</v>
      </c>
      <c r="B14" s="12"/>
      <c r="C14" s="12"/>
      <c r="D14" s="12"/>
      <c r="E14" s="11">
        <v>1412864</v>
      </c>
      <c r="F14" s="11"/>
      <c r="G14" s="11"/>
    </row>
  </sheetData>
  <mergeCells count="11">
    <mergeCell ref="A3:G3"/>
    <mergeCell ref="A4:D4"/>
    <mergeCell ref="E5:G5"/>
    <mergeCell ref="A14:D14"/>
    <mergeCell ref="A5:A7"/>
    <mergeCell ref="B5:B7"/>
    <mergeCell ref="C5:C7"/>
    <mergeCell ref="D5:D7"/>
    <mergeCell ref="E6:E7"/>
    <mergeCell ref="F6:F7"/>
    <mergeCell ref="G6:G7"/>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1"/>
  <sheetViews>
    <sheetView showZeros="0" workbookViewId="0">
      <pane ySplit="1" topLeftCell="A2" activePane="bottomLeft" state="frozen"/>
      <selection/>
      <selection pane="bottomLeft" activeCell="A3" sqref="A3:S3"/>
    </sheetView>
  </sheetViews>
  <sheetFormatPr defaultColWidth="8.85" defaultRowHeight="15" customHeight="1"/>
  <cols>
    <col min="1" max="1" width="25.275" customWidth="1"/>
    <col min="2" max="2" width="29.9833333333333" customWidth="1"/>
    <col min="3" max="19" width="17.1416666666667" customWidth="1"/>
  </cols>
  <sheetData>
    <row r="1" customHeight="1" spans="1:19">
      <c r="A1" s="1"/>
      <c r="B1" s="1"/>
      <c r="C1" s="1"/>
      <c r="D1" s="1"/>
      <c r="E1" s="1"/>
      <c r="F1" s="1"/>
      <c r="G1" s="1"/>
      <c r="H1" s="1"/>
      <c r="I1" s="1"/>
      <c r="J1" s="1"/>
      <c r="K1" s="1"/>
      <c r="L1" s="1"/>
      <c r="M1" s="1"/>
      <c r="N1" s="1"/>
      <c r="O1" s="1"/>
      <c r="P1" s="1"/>
      <c r="Q1" s="1"/>
      <c r="R1" s="1"/>
      <c r="S1" s="1"/>
    </row>
    <row r="2" ht="18.75" customHeight="1" spans="1:19">
      <c r="A2" s="2"/>
      <c r="B2" s="2"/>
      <c r="C2" s="2"/>
      <c r="D2" s="2"/>
      <c r="E2" s="2"/>
      <c r="F2" s="2"/>
      <c r="G2" s="2"/>
      <c r="H2" s="2"/>
      <c r="I2" s="3"/>
      <c r="J2" s="3"/>
      <c r="K2" s="3"/>
      <c r="L2" s="3"/>
      <c r="M2" s="3"/>
      <c r="N2" s="3"/>
      <c r="O2" s="3"/>
      <c r="P2" s="3"/>
      <c r="Q2" s="3"/>
      <c r="R2" s="3"/>
      <c r="S2" s="3" t="s">
        <v>26</v>
      </c>
    </row>
    <row r="3" ht="37.5" customHeight="1" spans="1:19">
      <c r="A3" s="72" t="s">
        <v>27</v>
      </c>
      <c r="B3" s="13"/>
      <c r="C3" s="13"/>
      <c r="D3" s="13"/>
      <c r="E3" s="13"/>
      <c r="F3" s="13"/>
      <c r="G3" s="13"/>
      <c r="H3" s="13"/>
      <c r="I3" s="13"/>
      <c r="J3" s="27"/>
      <c r="K3" s="13"/>
      <c r="L3" s="13"/>
      <c r="M3" s="13"/>
      <c r="N3" s="13"/>
      <c r="O3" s="13"/>
      <c r="P3" s="13"/>
      <c r="Q3" s="13"/>
      <c r="R3" s="13"/>
      <c r="S3" s="13"/>
    </row>
    <row r="4" ht="18.75" customHeight="1" spans="1:19">
      <c r="A4" s="5" t="str">
        <f>"单位名称："&amp;"元江哈尼族彝族傣族自治县应急管理局"</f>
        <v>单位名称：元江哈尼族彝族傣族自治县应急管理局</v>
      </c>
      <c r="B4" s="5"/>
      <c r="C4" s="5"/>
      <c r="D4" s="5"/>
      <c r="E4" s="53"/>
      <c r="F4" s="53"/>
      <c r="G4" s="53"/>
      <c r="H4" s="53"/>
      <c r="I4" s="6"/>
      <c r="J4" s="6"/>
      <c r="K4" s="6"/>
      <c r="L4" s="6"/>
      <c r="M4" s="6"/>
      <c r="N4" s="6"/>
      <c r="O4" s="6"/>
      <c r="P4" s="6"/>
      <c r="Q4" s="6"/>
      <c r="R4" s="6"/>
      <c r="S4" s="6" t="s">
        <v>28</v>
      </c>
    </row>
    <row r="5" ht="18.75" customHeight="1" spans="1:19">
      <c r="A5" s="14" t="s">
        <v>29</v>
      </c>
      <c r="B5" s="73" t="s">
        <v>30</v>
      </c>
      <c r="C5" s="73" t="s">
        <v>31</v>
      </c>
      <c r="D5" s="73" t="s">
        <v>32</v>
      </c>
      <c r="E5" s="73"/>
      <c r="F5" s="73"/>
      <c r="G5" s="73"/>
      <c r="H5" s="73"/>
      <c r="I5" s="73"/>
      <c r="J5" s="76"/>
      <c r="K5" s="76"/>
      <c r="L5" s="76"/>
      <c r="M5" s="76"/>
      <c r="N5" s="76"/>
      <c r="O5" s="73" t="s">
        <v>20</v>
      </c>
      <c r="P5" s="73"/>
      <c r="Q5" s="73"/>
      <c r="R5" s="73"/>
      <c r="S5" s="73"/>
    </row>
    <row r="6" ht="18.75" customHeight="1" spans="1:19">
      <c r="A6" s="14"/>
      <c r="B6" s="73"/>
      <c r="C6" s="73"/>
      <c r="D6" s="74" t="s">
        <v>33</v>
      </c>
      <c r="E6" s="74" t="s">
        <v>34</v>
      </c>
      <c r="F6" s="74" t="s">
        <v>35</v>
      </c>
      <c r="G6" s="74" t="s">
        <v>36</v>
      </c>
      <c r="H6" s="74" t="s">
        <v>37</v>
      </c>
      <c r="I6" s="77" t="s">
        <v>38</v>
      </c>
      <c r="J6" s="78"/>
      <c r="K6" s="78"/>
      <c r="L6" s="78"/>
      <c r="M6" s="78"/>
      <c r="N6" s="78"/>
      <c r="O6" s="77" t="s">
        <v>33</v>
      </c>
      <c r="P6" s="77" t="s">
        <v>34</v>
      </c>
      <c r="Q6" s="77" t="s">
        <v>35</v>
      </c>
      <c r="R6" s="77" t="s">
        <v>36</v>
      </c>
      <c r="S6" s="74" t="s">
        <v>39</v>
      </c>
    </row>
    <row r="7" ht="18.75" customHeight="1" spans="1:19">
      <c r="A7" s="14"/>
      <c r="B7" s="73"/>
      <c r="C7" s="73"/>
      <c r="D7" s="74"/>
      <c r="E7" s="74"/>
      <c r="F7" s="74"/>
      <c r="G7" s="74"/>
      <c r="H7" s="74"/>
      <c r="I7" s="77" t="s">
        <v>33</v>
      </c>
      <c r="J7" s="77" t="s">
        <v>40</v>
      </c>
      <c r="K7" s="77" t="s">
        <v>41</v>
      </c>
      <c r="L7" s="77" t="s">
        <v>42</v>
      </c>
      <c r="M7" s="77" t="s">
        <v>43</v>
      </c>
      <c r="N7" s="77" t="s">
        <v>44</v>
      </c>
      <c r="O7" s="77"/>
      <c r="P7" s="77"/>
      <c r="Q7" s="77"/>
      <c r="R7" s="77"/>
      <c r="S7" s="74"/>
    </row>
    <row r="8" ht="18.75" customHeight="1" spans="1:19">
      <c r="A8" s="75" t="s">
        <v>45</v>
      </c>
      <c r="B8" s="15" t="s">
        <v>46</v>
      </c>
      <c r="C8" s="15" t="s">
        <v>47</v>
      </c>
      <c r="D8" s="15" t="s">
        <v>48</v>
      </c>
      <c r="E8" s="75" t="s">
        <v>49</v>
      </c>
      <c r="F8" s="15" t="s">
        <v>50</v>
      </c>
      <c r="G8" s="15" t="s">
        <v>51</v>
      </c>
      <c r="H8" s="75" t="s">
        <v>52</v>
      </c>
      <c r="I8" s="15" t="s">
        <v>53</v>
      </c>
      <c r="J8" s="15">
        <v>10</v>
      </c>
      <c r="K8" s="15">
        <v>11</v>
      </c>
      <c r="L8" s="15">
        <v>12</v>
      </c>
      <c r="M8" s="15">
        <v>13</v>
      </c>
      <c r="N8" s="15">
        <v>14</v>
      </c>
      <c r="O8" s="15">
        <v>15</v>
      </c>
      <c r="P8" s="15">
        <v>16</v>
      </c>
      <c r="Q8" s="15">
        <v>17</v>
      </c>
      <c r="R8" s="15">
        <v>18</v>
      </c>
      <c r="S8" s="15">
        <v>19</v>
      </c>
    </row>
    <row r="9" ht="20.25" customHeight="1" spans="1:19">
      <c r="A9" s="17" t="s">
        <v>54</v>
      </c>
      <c r="B9" s="17" t="s">
        <v>55</v>
      </c>
      <c r="C9" s="18">
        <v>7263744.72</v>
      </c>
      <c r="D9" s="18">
        <v>7263744.72</v>
      </c>
      <c r="E9" s="18">
        <v>7263744.72</v>
      </c>
      <c r="F9" s="18"/>
      <c r="G9" s="18"/>
      <c r="H9" s="18"/>
      <c r="I9" s="18"/>
      <c r="J9" s="18"/>
      <c r="K9" s="18"/>
      <c r="L9" s="18"/>
      <c r="M9" s="18"/>
      <c r="N9" s="18"/>
      <c r="O9" s="18"/>
      <c r="P9" s="18"/>
      <c r="Q9" s="18"/>
      <c r="R9" s="18"/>
      <c r="S9" s="18"/>
    </row>
    <row r="10" ht="20.25" customHeight="1" spans="1:19">
      <c r="A10" s="64" t="s">
        <v>56</v>
      </c>
      <c r="B10" s="64" t="s">
        <v>55</v>
      </c>
      <c r="C10" s="18">
        <v>7263744.72</v>
      </c>
      <c r="D10" s="18">
        <v>7263744.72</v>
      </c>
      <c r="E10" s="18">
        <v>7263744.72</v>
      </c>
      <c r="F10" s="18"/>
      <c r="G10" s="18"/>
      <c r="H10" s="18"/>
      <c r="I10" s="18"/>
      <c r="J10" s="18"/>
      <c r="K10" s="18"/>
      <c r="L10" s="18"/>
      <c r="M10" s="18"/>
      <c r="N10" s="18"/>
      <c r="O10" s="24"/>
      <c r="P10" s="24"/>
      <c r="Q10" s="24"/>
      <c r="R10" s="24"/>
      <c r="S10" s="24"/>
    </row>
    <row r="11" ht="20.25" customHeight="1" spans="1:19">
      <c r="A11" s="48" t="s">
        <v>31</v>
      </c>
      <c r="B11" s="48"/>
      <c r="C11" s="18">
        <v>7263744.72</v>
      </c>
      <c r="D11" s="18">
        <v>7263744.72</v>
      </c>
      <c r="E11" s="18">
        <v>7263744.72</v>
      </c>
      <c r="F11" s="18"/>
      <c r="G11" s="18"/>
      <c r="H11" s="18"/>
      <c r="I11" s="18"/>
      <c r="J11" s="18"/>
      <c r="K11" s="18"/>
      <c r="L11" s="18"/>
      <c r="M11" s="18"/>
      <c r="N11" s="18"/>
      <c r="O11" s="18"/>
      <c r="P11" s="18"/>
      <c r="Q11" s="18"/>
      <c r="R11" s="18"/>
      <c r="S11" s="18"/>
    </row>
  </sheetData>
  <mergeCells count="19">
    <mergeCell ref="A3:S3"/>
    <mergeCell ref="A4:D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1"/>
  <sheetViews>
    <sheetView showZeros="0" workbookViewId="0">
      <pane ySplit="1" topLeftCell="A2" activePane="bottomLeft" state="frozen"/>
      <selection/>
      <selection pane="bottomLeft" activeCell="A3" sqref="A3:O3"/>
    </sheetView>
  </sheetViews>
  <sheetFormatPr defaultColWidth="8.85" defaultRowHeight="15" customHeight="1"/>
  <cols>
    <col min="1" max="1" width="21.55" customWidth="1"/>
    <col min="2" max="2" width="28.575" customWidth="1"/>
    <col min="3" max="15" width="17.1416666666667"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57</v>
      </c>
    </row>
    <row r="3" ht="37.5" customHeight="1" spans="1:15">
      <c r="A3" s="13" t="s">
        <v>58</v>
      </c>
      <c r="B3" s="13"/>
      <c r="C3" s="13"/>
      <c r="D3" s="13"/>
      <c r="E3" s="13"/>
      <c r="F3" s="13"/>
      <c r="G3" s="13"/>
      <c r="H3" s="13"/>
      <c r="I3" s="13"/>
      <c r="J3" s="13"/>
      <c r="K3" s="13"/>
      <c r="L3" s="13"/>
      <c r="M3" s="13"/>
      <c r="N3" s="13"/>
      <c r="O3" s="13"/>
    </row>
    <row r="4" ht="18.75" customHeight="1" spans="1:15">
      <c r="A4" s="45" t="str">
        <f>"单位名称："&amp;"元江哈尼族彝族傣族自治县应急管理局"</f>
        <v>单位名称：元江哈尼族彝族傣族自治县应急管理局</v>
      </c>
      <c r="B4" s="45"/>
      <c r="C4" s="45"/>
      <c r="D4" s="45"/>
      <c r="E4" s="45"/>
      <c r="F4" s="45"/>
      <c r="G4" s="45"/>
      <c r="H4" s="45"/>
      <c r="I4" s="45"/>
      <c r="J4" s="3"/>
      <c r="K4" s="3"/>
      <c r="L4" s="3"/>
      <c r="M4" s="3"/>
      <c r="N4" s="3"/>
      <c r="O4" s="3" t="s">
        <v>28</v>
      </c>
    </row>
    <row r="5" ht="18.75" customHeight="1" spans="1:15">
      <c r="A5" s="14" t="s">
        <v>59</v>
      </c>
      <c r="B5" s="14" t="s">
        <v>60</v>
      </c>
      <c r="C5" s="31" t="s">
        <v>31</v>
      </c>
      <c r="D5" s="31" t="s">
        <v>34</v>
      </c>
      <c r="E5" s="31"/>
      <c r="F5" s="31"/>
      <c r="G5" s="14" t="s">
        <v>35</v>
      </c>
      <c r="H5" s="31" t="s">
        <v>36</v>
      </c>
      <c r="I5" s="14" t="s">
        <v>61</v>
      </c>
      <c r="J5" s="31" t="s">
        <v>62</v>
      </c>
      <c r="K5" s="31"/>
      <c r="L5" s="31"/>
      <c r="M5" s="31"/>
      <c r="N5" s="31"/>
      <c r="O5" s="31"/>
    </row>
    <row r="6" ht="18.75" customHeight="1" spans="1:15">
      <c r="A6" s="14"/>
      <c r="B6" s="14"/>
      <c r="C6" s="31"/>
      <c r="D6" s="31" t="s">
        <v>33</v>
      </c>
      <c r="E6" s="31" t="s">
        <v>63</v>
      </c>
      <c r="F6" s="31" t="s">
        <v>64</v>
      </c>
      <c r="G6" s="14"/>
      <c r="H6" s="31"/>
      <c r="I6" s="14"/>
      <c r="J6" s="31" t="s">
        <v>33</v>
      </c>
      <c r="K6" s="31" t="s">
        <v>65</v>
      </c>
      <c r="L6" s="15" t="s">
        <v>66</v>
      </c>
      <c r="M6" s="15" t="s">
        <v>67</v>
      </c>
      <c r="N6" s="15" t="s">
        <v>68</v>
      </c>
      <c r="O6" s="15" t="s">
        <v>69</v>
      </c>
    </row>
    <row r="7" ht="18.75" customHeight="1" spans="1:15">
      <c r="A7" s="15" t="s">
        <v>45</v>
      </c>
      <c r="B7" s="15" t="s">
        <v>46</v>
      </c>
      <c r="C7" s="15" t="s">
        <v>47</v>
      </c>
      <c r="D7" s="15" t="s">
        <v>48</v>
      </c>
      <c r="E7" s="15" t="s">
        <v>49</v>
      </c>
      <c r="F7" s="15" t="s">
        <v>50</v>
      </c>
      <c r="G7" s="15" t="s">
        <v>51</v>
      </c>
      <c r="H7" s="15" t="s">
        <v>52</v>
      </c>
      <c r="I7" s="15" t="s">
        <v>53</v>
      </c>
      <c r="J7" s="15" t="s">
        <v>70</v>
      </c>
      <c r="K7" s="15">
        <v>11</v>
      </c>
      <c r="L7" s="15">
        <v>12</v>
      </c>
      <c r="M7" s="15">
        <v>13</v>
      </c>
      <c r="N7" s="15">
        <v>14</v>
      </c>
      <c r="O7" s="15">
        <v>15</v>
      </c>
    </row>
    <row r="8" ht="20.25" customHeight="1" spans="1:15">
      <c r="A8" s="17" t="s">
        <v>71</v>
      </c>
      <c r="B8" s="17" t="s">
        <v>72</v>
      </c>
      <c r="C8" s="18">
        <v>554020</v>
      </c>
      <c r="D8" s="18">
        <v>554020</v>
      </c>
      <c r="E8" s="18">
        <v>545704</v>
      </c>
      <c r="F8" s="18">
        <v>8316</v>
      </c>
      <c r="G8" s="18"/>
      <c r="H8" s="18"/>
      <c r="I8" s="18"/>
      <c r="J8" s="18"/>
      <c r="K8" s="18"/>
      <c r="L8" s="18"/>
      <c r="M8" s="18"/>
      <c r="N8" s="18"/>
      <c r="O8" s="18"/>
    </row>
    <row r="9" ht="20.25" customHeight="1" spans="1:15">
      <c r="A9" s="64" t="s">
        <v>73</v>
      </c>
      <c r="B9" s="64" t="s">
        <v>74</v>
      </c>
      <c r="C9" s="18">
        <v>545704</v>
      </c>
      <c r="D9" s="18">
        <v>545704</v>
      </c>
      <c r="E9" s="18">
        <v>545704</v>
      </c>
      <c r="F9" s="18"/>
      <c r="G9" s="18"/>
      <c r="H9" s="18"/>
      <c r="I9" s="18"/>
      <c r="J9" s="18"/>
      <c r="K9" s="18"/>
      <c r="L9" s="18"/>
      <c r="M9" s="18"/>
      <c r="N9" s="18"/>
      <c r="O9" s="18"/>
    </row>
    <row r="10" ht="20.25" customHeight="1" spans="1:15">
      <c r="A10" s="65" t="s">
        <v>75</v>
      </c>
      <c r="B10" s="65" t="s">
        <v>76</v>
      </c>
      <c r="C10" s="18">
        <v>46200</v>
      </c>
      <c r="D10" s="18">
        <v>46200</v>
      </c>
      <c r="E10" s="18">
        <v>46200</v>
      </c>
      <c r="F10" s="18"/>
      <c r="G10" s="18"/>
      <c r="H10" s="18"/>
      <c r="I10" s="18"/>
      <c r="J10" s="18"/>
      <c r="K10" s="18"/>
      <c r="L10" s="18"/>
      <c r="M10" s="18"/>
      <c r="N10" s="18"/>
      <c r="O10" s="18"/>
    </row>
    <row r="11" ht="20.25" customHeight="1" spans="1:15">
      <c r="A11" s="65" t="s">
        <v>77</v>
      </c>
      <c r="B11" s="65" t="s">
        <v>78</v>
      </c>
      <c r="C11" s="18">
        <v>499504</v>
      </c>
      <c r="D11" s="18">
        <v>499504</v>
      </c>
      <c r="E11" s="18">
        <v>499504</v>
      </c>
      <c r="F11" s="18"/>
      <c r="G11" s="18"/>
      <c r="H11" s="18"/>
      <c r="I11" s="18"/>
      <c r="J11" s="18"/>
      <c r="K11" s="18"/>
      <c r="L11" s="18"/>
      <c r="M11" s="18"/>
      <c r="N11" s="18"/>
      <c r="O11" s="18"/>
    </row>
    <row r="12" ht="20.25" customHeight="1" spans="1:15">
      <c r="A12" s="64" t="s">
        <v>79</v>
      </c>
      <c r="B12" s="64" t="s">
        <v>80</v>
      </c>
      <c r="C12" s="18">
        <v>8316</v>
      </c>
      <c r="D12" s="18">
        <v>8316</v>
      </c>
      <c r="E12" s="18"/>
      <c r="F12" s="18">
        <v>8316</v>
      </c>
      <c r="G12" s="18"/>
      <c r="H12" s="18"/>
      <c r="I12" s="18"/>
      <c r="J12" s="18"/>
      <c r="K12" s="18"/>
      <c r="L12" s="18"/>
      <c r="M12" s="18"/>
      <c r="N12" s="18"/>
      <c r="O12" s="18"/>
    </row>
    <row r="13" ht="20.25" customHeight="1" spans="1:15">
      <c r="A13" s="65" t="s">
        <v>81</v>
      </c>
      <c r="B13" s="65" t="s">
        <v>82</v>
      </c>
      <c r="C13" s="18">
        <v>8316</v>
      </c>
      <c r="D13" s="18">
        <v>8316</v>
      </c>
      <c r="E13" s="18"/>
      <c r="F13" s="18">
        <v>8316</v>
      </c>
      <c r="G13" s="18"/>
      <c r="H13" s="18"/>
      <c r="I13" s="18"/>
      <c r="J13" s="18"/>
      <c r="K13" s="18"/>
      <c r="L13" s="18"/>
      <c r="M13" s="18"/>
      <c r="N13" s="18"/>
      <c r="O13" s="18"/>
    </row>
    <row r="14" ht="20.25" customHeight="1" spans="1:15">
      <c r="A14" s="17" t="s">
        <v>83</v>
      </c>
      <c r="B14" s="17" t="s">
        <v>84</v>
      </c>
      <c r="C14" s="18">
        <v>287788.2</v>
      </c>
      <c r="D14" s="18">
        <v>287788.2</v>
      </c>
      <c r="E14" s="18">
        <v>287788.2</v>
      </c>
      <c r="F14" s="18"/>
      <c r="G14" s="18"/>
      <c r="H14" s="18"/>
      <c r="I14" s="18"/>
      <c r="J14" s="18"/>
      <c r="K14" s="18"/>
      <c r="L14" s="18"/>
      <c r="M14" s="18"/>
      <c r="N14" s="18"/>
      <c r="O14" s="18"/>
    </row>
    <row r="15" ht="20.25" customHeight="1" spans="1:15">
      <c r="A15" s="64" t="s">
        <v>85</v>
      </c>
      <c r="B15" s="64" t="s">
        <v>86</v>
      </c>
      <c r="C15" s="18">
        <v>287788.2</v>
      </c>
      <c r="D15" s="18">
        <v>287788.2</v>
      </c>
      <c r="E15" s="18">
        <v>287788.2</v>
      </c>
      <c r="F15" s="18"/>
      <c r="G15" s="18"/>
      <c r="H15" s="18"/>
      <c r="I15" s="18"/>
      <c r="J15" s="18"/>
      <c r="K15" s="18"/>
      <c r="L15" s="18"/>
      <c r="M15" s="18"/>
      <c r="N15" s="18"/>
      <c r="O15" s="18"/>
    </row>
    <row r="16" ht="20.25" customHeight="1" spans="1:15">
      <c r="A16" s="65" t="s">
        <v>87</v>
      </c>
      <c r="B16" s="65" t="s">
        <v>88</v>
      </c>
      <c r="C16" s="18">
        <v>167831.15</v>
      </c>
      <c r="D16" s="18">
        <v>167831.15</v>
      </c>
      <c r="E16" s="18">
        <v>167831.15</v>
      </c>
      <c r="F16" s="18"/>
      <c r="G16" s="18"/>
      <c r="H16" s="18"/>
      <c r="I16" s="18"/>
      <c r="J16" s="18"/>
      <c r="K16" s="18"/>
      <c r="L16" s="18"/>
      <c r="M16" s="18"/>
      <c r="N16" s="18"/>
      <c r="O16" s="18"/>
    </row>
    <row r="17" ht="20.25" customHeight="1" spans="1:15">
      <c r="A17" s="65" t="s">
        <v>89</v>
      </c>
      <c r="B17" s="65" t="s">
        <v>90</v>
      </c>
      <c r="C17" s="18">
        <v>91286.55</v>
      </c>
      <c r="D17" s="18">
        <v>91286.55</v>
      </c>
      <c r="E17" s="18">
        <v>91286.55</v>
      </c>
      <c r="F17" s="18"/>
      <c r="G17" s="18"/>
      <c r="H17" s="18"/>
      <c r="I17" s="18"/>
      <c r="J17" s="18"/>
      <c r="K17" s="18"/>
      <c r="L17" s="18"/>
      <c r="M17" s="18"/>
      <c r="N17" s="18"/>
      <c r="O17" s="18"/>
    </row>
    <row r="18" ht="20.25" customHeight="1" spans="1:15">
      <c r="A18" s="65" t="s">
        <v>91</v>
      </c>
      <c r="B18" s="65" t="s">
        <v>92</v>
      </c>
      <c r="C18" s="18">
        <v>28670.5</v>
      </c>
      <c r="D18" s="18">
        <v>28670.5</v>
      </c>
      <c r="E18" s="18">
        <v>28670.5</v>
      </c>
      <c r="F18" s="18"/>
      <c r="G18" s="18"/>
      <c r="H18" s="18"/>
      <c r="I18" s="18"/>
      <c r="J18" s="18"/>
      <c r="K18" s="18"/>
      <c r="L18" s="18"/>
      <c r="M18" s="18"/>
      <c r="N18" s="18"/>
      <c r="O18" s="18"/>
    </row>
    <row r="19" ht="20.25" customHeight="1" spans="1:15">
      <c r="A19" s="17" t="s">
        <v>93</v>
      </c>
      <c r="B19" s="17" t="s">
        <v>94</v>
      </c>
      <c r="C19" s="18">
        <v>417000</v>
      </c>
      <c r="D19" s="18">
        <v>417000</v>
      </c>
      <c r="E19" s="18">
        <v>417000</v>
      </c>
      <c r="F19" s="18"/>
      <c r="G19" s="18"/>
      <c r="H19" s="18"/>
      <c r="I19" s="18"/>
      <c r="J19" s="18"/>
      <c r="K19" s="18"/>
      <c r="L19" s="18"/>
      <c r="M19" s="18"/>
      <c r="N19" s="18"/>
      <c r="O19" s="18"/>
    </row>
    <row r="20" ht="20.25" customHeight="1" spans="1:15">
      <c r="A20" s="64" t="s">
        <v>95</v>
      </c>
      <c r="B20" s="64" t="s">
        <v>96</v>
      </c>
      <c r="C20" s="18">
        <v>417000</v>
      </c>
      <c r="D20" s="18">
        <v>417000</v>
      </c>
      <c r="E20" s="18">
        <v>417000</v>
      </c>
      <c r="F20" s="18"/>
      <c r="G20" s="18"/>
      <c r="H20" s="18"/>
      <c r="I20" s="18"/>
      <c r="J20" s="18"/>
      <c r="K20" s="18"/>
      <c r="L20" s="18"/>
      <c r="M20" s="18"/>
      <c r="N20" s="18"/>
      <c r="O20" s="18"/>
    </row>
    <row r="21" ht="20.25" customHeight="1" spans="1:15">
      <c r="A21" s="65" t="s">
        <v>97</v>
      </c>
      <c r="B21" s="65" t="s">
        <v>98</v>
      </c>
      <c r="C21" s="18">
        <v>417000</v>
      </c>
      <c r="D21" s="18">
        <v>417000</v>
      </c>
      <c r="E21" s="18">
        <v>417000</v>
      </c>
      <c r="F21" s="18"/>
      <c r="G21" s="18"/>
      <c r="H21" s="18"/>
      <c r="I21" s="18"/>
      <c r="J21" s="18"/>
      <c r="K21" s="18"/>
      <c r="L21" s="18"/>
      <c r="M21" s="18"/>
      <c r="N21" s="18"/>
      <c r="O21" s="18"/>
    </row>
    <row r="22" ht="20.25" customHeight="1" spans="1:15">
      <c r="A22" s="17" t="s">
        <v>99</v>
      </c>
      <c r="B22" s="17" t="s">
        <v>100</v>
      </c>
      <c r="C22" s="18">
        <v>6004936.52</v>
      </c>
      <c r="D22" s="18">
        <v>6004936.52</v>
      </c>
      <c r="E22" s="18">
        <v>4600388.52</v>
      </c>
      <c r="F22" s="18">
        <v>1404548</v>
      </c>
      <c r="G22" s="18"/>
      <c r="H22" s="18"/>
      <c r="I22" s="18"/>
      <c r="J22" s="18"/>
      <c r="K22" s="18"/>
      <c r="L22" s="18"/>
      <c r="M22" s="18"/>
      <c r="N22" s="18"/>
      <c r="O22" s="18"/>
    </row>
    <row r="23" ht="20.25" customHeight="1" spans="1:15">
      <c r="A23" s="64" t="s">
        <v>101</v>
      </c>
      <c r="B23" s="64" t="s">
        <v>102</v>
      </c>
      <c r="C23" s="18">
        <v>5542936.52</v>
      </c>
      <c r="D23" s="18">
        <v>5542936.52</v>
      </c>
      <c r="E23" s="18">
        <v>4600388.52</v>
      </c>
      <c r="F23" s="18">
        <v>942548</v>
      </c>
      <c r="G23" s="18"/>
      <c r="H23" s="18"/>
      <c r="I23" s="18"/>
      <c r="J23" s="18"/>
      <c r="K23" s="18"/>
      <c r="L23" s="18"/>
      <c r="M23" s="18"/>
      <c r="N23" s="18"/>
      <c r="O23" s="18"/>
    </row>
    <row r="24" ht="20.25" customHeight="1" spans="1:15">
      <c r="A24" s="65" t="s">
        <v>103</v>
      </c>
      <c r="B24" s="65" t="s">
        <v>104</v>
      </c>
      <c r="C24" s="18">
        <v>2892442.13</v>
      </c>
      <c r="D24" s="18">
        <v>2892442.13</v>
      </c>
      <c r="E24" s="18">
        <v>2892442.13</v>
      </c>
      <c r="F24" s="18"/>
      <c r="G24" s="18"/>
      <c r="H24" s="18"/>
      <c r="I24" s="18"/>
      <c r="J24" s="18"/>
      <c r="K24" s="18"/>
      <c r="L24" s="18"/>
      <c r="M24" s="18"/>
      <c r="N24" s="18"/>
      <c r="O24" s="18"/>
    </row>
    <row r="25" ht="20.25" customHeight="1" spans="1:15">
      <c r="A25" s="65" t="s">
        <v>105</v>
      </c>
      <c r="B25" s="65" t="s">
        <v>106</v>
      </c>
      <c r="C25" s="18">
        <v>36948</v>
      </c>
      <c r="D25" s="18">
        <v>36948</v>
      </c>
      <c r="E25" s="18"/>
      <c r="F25" s="18">
        <v>36948</v>
      </c>
      <c r="G25" s="18"/>
      <c r="H25" s="18"/>
      <c r="I25" s="18"/>
      <c r="J25" s="18"/>
      <c r="K25" s="18"/>
      <c r="L25" s="18"/>
      <c r="M25" s="18"/>
      <c r="N25" s="18"/>
      <c r="O25" s="18"/>
    </row>
    <row r="26" ht="20.25" customHeight="1" spans="1:15">
      <c r="A26" s="65" t="s">
        <v>107</v>
      </c>
      <c r="B26" s="65" t="s">
        <v>108</v>
      </c>
      <c r="C26" s="18">
        <v>872000</v>
      </c>
      <c r="D26" s="18">
        <v>872000</v>
      </c>
      <c r="E26" s="18">
        <v>336000</v>
      </c>
      <c r="F26" s="18">
        <v>536000</v>
      </c>
      <c r="G26" s="18"/>
      <c r="H26" s="18"/>
      <c r="I26" s="18"/>
      <c r="J26" s="18"/>
      <c r="K26" s="18"/>
      <c r="L26" s="18"/>
      <c r="M26" s="18"/>
      <c r="N26" s="18"/>
      <c r="O26" s="18"/>
    </row>
    <row r="27" ht="20.25" customHeight="1" spans="1:15">
      <c r="A27" s="65" t="s">
        <v>109</v>
      </c>
      <c r="B27" s="65" t="s">
        <v>110</v>
      </c>
      <c r="C27" s="18">
        <v>1371946.39</v>
      </c>
      <c r="D27" s="18">
        <v>1371946.39</v>
      </c>
      <c r="E27" s="18">
        <v>1371946.39</v>
      </c>
      <c r="F27" s="18"/>
      <c r="G27" s="18"/>
      <c r="H27" s="18"/>
      <c r="I27" s="18"/>
      <c r="J27" s="18"/>
      <c r="K27" s="18"/>
      <c r="L27" s="18"/>
      <c r="M27" s="18"/>
      <c r="N27" s="18"/>
      <c r="O27" s="18"/>
    </row>
    <row r="28" ht="20.25" customHeight="1" spans="1:15">
      <c r="A28" s="65" t="s">
        <v>111</v>
      </c>
      <c r="B28" s="65" t="s">
        <v>112</v>
      </c>
      <c r="C28" s="18">
        <v>369600</v>
      </c>
      <c r="D28" s="18">
        <v>369600</v>
      </c>
      <c r="E28" s="18"/>
      <c r="F28" s="18">
        <v>369600</v>
      </c>
      <c r="G28" s="18"/>
      <c r="H28" s="18"/>
      <c r="I28" s="18"/>
      <c r="J28" s="18"/>
      <c r="K28" s="18"/>
      <c r="L28" s="18"/>
      <c r="M28" s="18"/>
      <c r="N28" s="18"/>
      <c r="O28" s="18"/>
    </row>
    <row r="29" ht="20.25" customHeight="1" spans="1:15">
      <c r="A29" s="64" t="s">
        <v>113</v>
      </c>
      <c r="B29" s="64" t="s">
        <v>114</v>
      </c>
      <c r="C29" s="18">
        <v>462000</v>
      </c>
      <c r="D29" s="18">
        <v>462000</v>
      </c>
      <c r="E29" s="18"/>
      <c r="F29" s="18">
        <v>462000</v>
      </c>
      <c r="G29" s="18"/>
      <c r="H29" s="18"/>
      <c r="I29" s="18"/>
      <c r="J29" s="18"/>
      <c r="K29" s="18"/>
      <c r="L29" s="18"/>
      <c r="M29" s="18"/>
      <c r="N29" s="18"/>
      <c r="O29" s="18"/>
    </row>
    <row r="30" ht="20.25" customHeight="1" spans="1:15">
      <c r="A30" s="65" t="s">
        <v>115</v>
      </c>
      <c r="B30" s="65" t="s">
        <v>116</v>
      </c>
      <c r="C30" s="18">
        <v>462000</v>
      </c>
      <c r="D30" s="18">
        <v>462000</v>
      </c>
      <c r="E30" s="18"/>
      <c r="F30" s="18">
        <v>462000</v>
      </c>
      <c r="G30" s="18"/>
      <c r="H30" s="18"/>
      <c r="I30" s="18"/>
      <c r="J30" s="18"/>
      <c r="K30" s="18"/>
      <c r="L30" s="18"/>
      <c r="M30" s="18"/>
      <c r="N30" s="18"/>
      <c r="O30" s="18"/>
    </row>
    <row r="31" ht="20.25" customHeight="1" spans="1:15">
      <c r="A31" s="48" t="s">
        <v>117</v>
      </c>
      <c r="B31" s="48"/>
      <c r="C31" s="18">
        <v>7263744.72</v>
      </c>
      <c r="D31" s="18">
        <v>7263744.72</v>
      </c>
      <c r="E31" s="18">
        <v>5850880.72</v>
      </c>
      <c r="F31" s="18">
        <v>1412864</v>
      </c>
      <c r="G31" s="18"/>
      <c r="H31" s="18"/>
      <c r="I31" s="18"/>
      <c r="J31" s="18"/>
      <c r="K31" s="18"/>
      <c r="L31" s="18"/>
      <c r="M31" s="18"/>
      <c r="N31" s="18"/>
      <c r="O31" s="18"/>
    </row>
  </sheetData>
  <mergeCells count="11">
    <mergeCell ref="A3:O3"/>
    <mergeCell ref="A4:I4"/>
    <mergeCell ref="D5:F5"/>
    <mergeCell ref="J5:O5"/>
    <mergeCell ref="A31:B31"/>
    <mergeCell ref="A5:A6"/>
    <mergeCell ref="B5:B6"/>
    <mergeCell ref="C5:C6"/>
    <mergeCell ref="G5:G6"/>
    <mergeCell ref="H5:H6"/>
    <mergeCell ref="I5:I6"/>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7"/>
  <sheetViews>
    <sheetView showZeros="0" workbookViewId="0">
      <pane ySplit="1" topLeftCell="A2" activePane="bottomLeft" state="frozen"/>
      <selection/>
      <selection pane="bottomLeft" activeCell="A3" sqref="A3:D3"/>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118</v>
      </c>
    </row>
    <row r="3" ht="45" customHeight="1" spans="1:4">
      <c r="A3" s="26" t="s">
        <v>119</v>
      </c>
      <c r="B3" s="66"/>
      <c r="C3" s="66"/>
      <c r="D3" s="66"/>
    </row>
    <row r="4" ht="18.75" customHeight="1" spans="1:4">
      <c r="A4" s="5" t="str">
        <f>"单位名称："&amp;"元江哈尼族彝族傣族自治县应急管理局"</f>
        <v>单位名称：元江哈尼族彝族傣族自治县应急管理局</v>
      </c>
      <c r="B4" s="5"/>
      <c r="C4" s="67"/>
      <c r="D4" s="6" t="s">
        <v>2</v>
      </c>
    </row>
    <row r="5" ht="22.5" customHeight="1" spans="1:4">
      <c r="A5" s="8" t="s">
        <v>3</v>
      </c>
      <c r="B5" s="8"/>
      <c r="C5" s="8" t="s">
        <v>4</v>
      </c>
      <c r="D5" s="8"/>
    </row>
    <row r="6" ht="18.75" customHeight="1" spans="1:4">
      <c r="A6" s="8" t="s">
        <v>5</v>
      </c>
      <c r="B6" s="8" t="s">
        <v>6</v>
      </c>
      <c r="C6" s="8" t="s">
        <v>120</v>
      </c>
      <c r="D6" s="8" t="s">
        <v>6</v>
      </c>
    </row>
    <row r="7" ht="18.75" customHeight="1" spans="1:4">
      <c r="A7" s="8"/>
      <c r="B7" s="8"/>
      <c r="C7" s="8"/>
      <c r="D7" s="8"/>
    </row>
    <row r="8" ht="22.5" customHeight="1" spans="1:4">
      <c r="A8" s="16" t="s">
        <v>121</v>
      </c>
      <c r="B8" s="18">
        <v>7263744.72</v>
      </c>
      <c r="C8" s="16" t="s">
        <v>122</v>
      </c>
      <c r="D8" s="18">
        <v>7263744.72</v>
      </c>
    </row>
    <row r="9" ht="22.5" customHeight="1" spans="1:4">
      <c r="A9" s="16" t="s">
        <v>123</v>
      </c>
      <c r="B9" s="18">
        <v>7263744.72</v>
      </c>
      <c r="C9" s="16" t="str">
        <f>"（"&amp;"一"&amp;"）"&amp;"社会保障和就业支出"</f>
        <v>（一）社会保障和就业支出</v>
      </c>
      <c r="D9" s="18">
        <v>554020</v>
      </c>
    </row>
    <row r="10" ht="22.5" customHeight="1" spans="1:4">
      <c r="A10" s="16" t="s">
        <v>124</v>
      </c>
      <c r="B10" s="18"/>
      <c r="C10" s="16" t="str">
        <f>"（"&amp;"二"&amp;"）"&amp;"卫生健康支出"</f>
        <v>（二）卫生健康支出</v>
      </c>
      <c r="D10" s="18">
        <v>287788.2</v>
      </c>
    </row>
    <row r="11" ht="22.5" customHeight="1" spans="1:4">
      <c r="A11" s="16" t="s">
        <v>125</v>
      </c>
      <c r="B11" s="18"/>
      <c r="C11" s="16" t="str">
        <f>"（"&amp;"三"&amp;"）"&amp;"住房保障支出"</f>
        <v>（三）住房保障支出</v>
      </c>
      <c r="D11" s="18">
        <v>417000</v>
      </c>
    </row>
    <row r="12" ht="22.5" customHeight="1" spans="1:4">
      <c r="A12" s="16" t="s">
        <v>126</v>
      </c>
      <c r="B12" s="18"/>
      <c r="C12" s="16" t="str">
        <f>"（"&amp;"四"&amp;"）"&amp;"灾害防治及应急管理支出"</f>
        <v>（四）灾害防治及应急管理支出</v>
      </c>
      <c r="D12" s="18">
        <v>6004936.52</v>
      </c>
    </row>
    <row r="13" ht="22.5" customHeight="1" spans="1:4">
      <c r="A13" s="16" t="s">
        <v>123</v>
      </c>
      <c r="B13" s="18"/>
      <c r="C13" s="16"/>
      <c r="D13" s="18"/>
    </row>
    <row r="14" ht="22.5" customHeight="1" spans="1:4">
      <c r="A14" s="16" t="s">
        <v>124</v>
      </c>
      <c r="B14" s="18"/>
      <c r="C14" s="16"/>
      <c r="D14" s="18"/>
    </row>
    <row r="15" ht="22.5" customHeight="1" spans="1:4">
      <c r="A15" s="16" t="s">
        <v>125</v>
      </c>
      <c r="B15" s="18"/>
      <c r="C15" s="16"/>
      <c r="D15" s="18"/>
    </row>
    <row r="16" ht="22.5" customHeight="1" spans="1:4">
      <c r="A16" s="68"/>
      <c r="B16" s="18"/>
      <c r="C16" s="16" t="s">
        <v>127</v>
      </c>
      <c r="D16" s="18"/>
    </row>
    <row r="17" ht="22.5" customHeight="1" spans="1:4">
      <c r="A17" s="69" t="s">
        <v>128</v>
      </c>
      <c r="B17" s="70">
        <v>7263744.72</v>
      </c>
      <c r="C17" s="71" t="s">
        <v>129</v>
      </c>
      <c r="D17" s="70">
        <v>7263744.72</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1"/>
  <sheetViews>
    <sheetView showZeros="0" workbookViewId="0">
      <pane ySplit="1" topLeftCell="A2" activePane="bottomLeft" state="frozen"/>
      <selection/>
      <selection pane="bottomLeft" activeCell="A3" sqref="A3:G3"/>
    </sheetView>
  </sheetViews>
  <sheetFormatPr defaultColWidth="8.85" defaultRowHeight="15" customHeight="1" outlineLevelCol="6"/>
  <cols>
    <col min="1" max="1" width="21.425" customWidth="1"/>
    <col min="2" max="2" width="28.575" customWidth="1"/>
    <col min="3" max="7" width="21.425" customWidth="1"/>
  </cols>
  <sheetData>
    <row r="1" customHeight="1" spans="1:7">
      <c r="A1" s="1"/>
      <c r="B1" s="1"/>
      <c r="C1" s="1"/>
      <c r="D1" s="1"/>
      <c r="E1" s="1"/>
      <c r="F1" s="1"/>
      <c r="G1" s="1"/>
    </row>
    <row r="2" ht="18.75" customHeight="1" spans="1:7">
      <c r="A2" s="2"/>
      <c r="B2" s="2"/>
      <c r="C2" s="2"/>
      <c r="D2" s="2"/>
      <c r="E2" s="2"/>
      <c r="F2" s="2"/>
      <c r="G2" s="44" t="s">
        <v>130</v>
      </c>
    </row>
    <row r="3" ht="37.5" customHeight="1" spans="1:7">
      <c r="A3" s="4" t="s">
        <v>131</v>
      </c>
      <c r="B3" s="4"/>
      <c r="C3" s="4"/>
      <c r="D3" s="4"/>
      <c r="E3" s="4"/>
      <c r="F3" s="4"/>
      <c r="G3" s="4"/>
    </row>
    <row r="4" ht="18.75" customHeight="1" spans="1:7">
      <c r="A4" s="45" t="str">
        <f>"单位名称："&amp;"元江哈尼族彝族傣族自治县应急管理局"</f>
        <v>单位名称：元江哈尼族彝族傣族自治县应急管理局</v>
      </c>
      <c r="B4" s="45"/>
      <c r="C4" s="45"/>
      <c r="D4" s="46"/>
      <c r="E4" s="46"/>
      <c r="F4" s="46"/>
      <c r="G4" s="47" t="s">
        <v>28</v>
      </c>
    </row>
    <row r="5" ht="18.75" customHeight="1" spans="1:7">
      <c r="A5" s="14" t="s">
        <v>132</v>
      </c>
      <c r="B5" s="14" t="s">
        <v>60</v>
      </c>
      <c r="C5" s="31" t="s">
        <v>31</v>
      </c>
      <c r="D5" s="31" t="s">
        <v>63</v>
      </c>
      <c r="E5" s="31"/>
      <c r="F5" s="31"/>
      <c r="G5" s="14" t="s">
        <v>64</v>
      </c>
    </row>
    <row r="6" ht="18.75" customHeight="1" spans="1:7">
      <c r="A6" s="14" t="s">
        <v>59</v>
      </c>
      <c r="B6" s="14" t="s">
        <v>60</v>
      </c>
      <c r="C6" s="31"/>
      <c r="D6" s="31" t="s">
        <v>33</v>
      </c>
      <c r="E6" s="31" t="s">
        <v>133</v>
      </c>
      <c r="F6" s="31" t="s">
        <v>134</v>
      </c>
      <c r="G6" s="14"/>
    </row>
    <row r="7" ht="18.75" customHeight="1" spans="1:7">
      <c r="A7" s="15" t="s">
        <v>45</v>
      </c>
      <c r="B7" s="15" t="s">
        <v>46</v>
      </c>
      <c r="C7" s="15" t="s">
        <v>47</v>
      </c>
      <c r="D7" s="15" t="s">
        <v>48</v>
      </c>
      <c r="E7" s="15" t="s">
        <v>49</v>
      </c>
      <c r="F7" s="15" t="s">
        <v>50</v>
      </c>
      <c r="G7" s="15" t="s">
        <v>51</v>
      </c>
    </row>
    <row r="8" ht="20.25" customHeight="1" spans="1:7">
      <c r="A8" s="17" t="s">
        <v>71</v>
      </c>
      <c r="B8" s="17" t="s">
        <v>72</v>
      </c>
      <c r="C8" s="18">
        <v>554020</v>
      </c>
      <c r="D8" s="18">
        <v>545704</v>
      </c>
      <c r="E8" s="18">
        <v>541504</v>
      </c>
      <c r="F8" s="18">
        <v>4200</v>
      </c>
      <c r="G8" s="18">
        <v>8316</v>
      </c>
    </row>
    <row r="9" ht="20.25" customHeight="1" spans="1:7">
      <c r="A9" s="64" t="s">
        <v>73</v>
      </c>
      <c r="B9" s="64" t="s">
        <v>74</v>
      </c>
      <c r="C9" s="18">
        <v>545704</v>
      </c>
      <c r="D9" s="18">
        <v>545704</v>
      </c>
      <c r="E9" s="18">
        <v>541504</v>
      </c>
      <c r="F9" s="18">
        <v>4200</v>
      </c>
      <c r="G9" s="18"/>
    </row>
    <row r="10" ht="20.25" customHeight="1" spans="1:7">
      <c r="A10" s="65" t="s">
        <v>75</v>
      </c>
      <c r="B10" s="65" t="s">
        <v>76</v>
      </c>
      <c r="C10" s="18">
        <v>46200</v>
      </c>
      <c r="D10" s="18">
        <v>46200</v>
      </c>
      <c r="E10" s="18">
        <v>42000</v>
      </c>
      <c r="F10" s="18">
        <v>4200</v>
      </c>
      <c r="G10" s="18"/>
    </row>
    <row r="11" ht="20.25" customHeight="1" spans="1:7">
      <c r="A11" s="65" t="s">
        <v>77</v>
      </c>
      <c r="B11" s="65" t="s">
        <v>78</v>
      </c>
      <c r="C11" s="18">
        <v>499504</v>
      </c>
      <c r="D11" s="18">
        <v>499504</v>
      </c>
      <c r="E11" s="18">
        <v>499504</v>
      </c>
      <c r="F11" s="18"/>
      <c r="G11" s="18"/>
    </row>
    <row r="12" ht="20.25" customHeight="1" spans="1:7">
      <c r="A12" s="64" t="s">
        <v>79</v>
      </c>
      <c r="B12" s="64" t="s">
        <v>80</v>
      </c>
      <c r="C12" s="18">
        <v>8316</v>
      </c>
      <c r="D12" s="18"/>
      <c r="E12" s="18"/>
      <c r="F12" s="18"/>
      <c r="G12" s="18">
        <v>8316</v>
      </c>
    </row>
    <row r="13" ht="20.25" customHeight="1" spans="1:7">
      <c r="A13" s="65" t="s">
        <v>81</v>
      </c>
      <c r="B13" s="65" t="s">
        <v>82</v>
      </c>
      <c r="C13" s="18">
        <v>8316</v>
      </c>
      <c r="D13" s="18"/>
      <c r="E13" s="18"/>
      <c r="F13" s="18"/>
      <c r="G13" s="18">
        <v>8316</v>
      </c>
    </row>
    <row r="14" ht="20.25" customHeight="1" spans="1:7">
      <c r="A14" s="17" t="s">
        <v>83</v>
      </c>
      <c r="B14" s="17" t="s">
        <v>84</v>
      </c>
      <c r="C14" s="18">
        <v>287788.2</v>
      </c>
      <c r="D14" s="18">
        <v>287788.2</v>
      </c>
      <c r="E14" s="18">
        <v>287788.2</v>
      </c>
      <c r="F14" s="18"/>
      <c r="G14" s="18"/>
    </row>
    <row r="15" ht="20.25" customHeight="1" spans="1:7">
      <c r="A15" s="64" t="s">
        <v>85</v>
      </c>
      <c r="B15" s="64" t="s">
        <v>86</v>
      </c>
      <c r="C15" s="18">
        <v>287788.2</v>
      </c>
      <c r="D15" s="18">
        <v>287788.2</v>
      </c>
      <c r="E15" s="18">
        <v>287788.2</v>
      </c>
      <c r="F15" s="18"/>
      <c r="G15" s="18"/>
    </row>
    <row r="16" ht="20.25" customHeight="1" spans="1:7">
      <c r="A16" s="65" t="s">
        <v>87</v>
      </c>
      <c r="B16" s="65" t="s">
        <v>88</v>
      </c>
      <c r="C16" s="18">
        <v>167831.15</v>
      </c>
      <c r="D16" s="18">
        <v>167831.15</v>
      </c>
      <c r="E16" s="18">
        <v>167831.15</v>
      </c>
      <c r="F16" s="18"/>
      <c r="G16" s="18"/>
    </row>
    <row r="17" ht="20.25" customHeight="1" spans="1:7">
      <c r="A17" s="65" t="s">
        <v>89</v>
      </c>
      <c r="B17" s="65" t="s">
        <v>90</v>
      </c>
      <c r="C17" s="18">
        <v>91286.55</v>
      </c>
      <c r="D17" s="18">
        <v>91286.55</v>
      </c>
      <c r="E17" s="18">
        <v>91286.55</v>
      </c>
      <c r="F17" s="18"/>
      <c r="G17" s="18"/>
    </row>
    <row r="18" ht="20.25" customHeight="1" spans="1:7">
      <c r="A18" s="65" t="s">
        <v>91</v>
      </c>
      <c r="B18" s="65" t="s">
        <v>92</v>
      </c>
      <c r="C18" s="18">
        <v>28670.5</v>
      </c>
      <c r="D18" s="18">
        <v>28670.5</v>
      </c>
      <c r="E18" s="18">
        <v>28670.5</v>
      </c>
      <c r="F18" s="18"/>
      <c r="G18" s="18"/>
    </row>
    <row r="19" ht="20.25" customHeight="1" spans="1:7">
      <c r="A19" s="17" t="s">
        <v>93</v>
      </c>
      <c r="B19" s="17" t="s">
        <v>94</v>
      </c>
      <c r="C19" s="18">
        <v>417000</v>
      </c>
      <c r="D19" s="18">
        <v>417000</v>
      </c>
      <c r="E19" s="18">
        <v>417000</v>
      </c>
      <c r="F19" s="18"/>
      <c r="G19" s="18"/>
    </row>
    <row r="20" ht="20.25" customHeight="1" spans="1:7">
      <c r="A20" s="64" t="s">
        <v>95</v>
      </c>
      <c r="B20" s="64" t="s">
        <v>96</v>
      </c>
      <c r="C20" s="18">
        <v>417000</v>
      </c>
      <c r="D20" s="18">
        <v>417000</v>
      </c>
      <c r="E20" s="18">
        <v>417000</v>
      </c>
      <c r="F20" s="18"/>
      <c r="G20" s="18"/>
    </row>
    <row r="21" ht="20.25" customHeight="1" spans="1:7">
      <c r="A21" s="65" t="s">
        <v>97</v>
      </c>
      <c r="B21" s="65" t="s">
        <v>98</v>
      </c>
      <c r="C21" s="18">
        <v>417000</v>
      </c>
      <c r="D21" s="18">
        <v>417000</v>
      </c>
      <c r="E21" s="18">
        <v>417000</v>
      </c>
      <c r="F21" s="18"/>
      <c r="G21" s="18"/>
    </row>
    <row r="22" ht="20.25" customHeight="1" spans="1:7">
      <c r="A22" s="17" t="s">
        <v>99</v>
      </c>
      <c r="B22" s="17" t="s">
        <v>100</v>
      </c>
      <c r="C22" s="18">
        <v>6004936.52</v>
      </c>
      <c r="D22" s="18">
        <v>4600388.52</v>
      </c>
      <c r="E22" s="18">
        <v>3718022.2</v>
      </c>
      <c r="F22" s="18">
        <v>882366.32</v>
      </c>
      <c r="G22" s="18">
        <v>1404548</v>
      </c>
    </row>
    <row r="23" ht="20.25" customHeight="1" spans="1:7">
      <c r="A23" s="64" t="s">
        <v>101</v>
      </c>
      <c r="B23" s="64" t="s">
        <v>102</v>
      </c>
      <c r="C23" s="18">
        <v>5542936.52</v>
      </c>
      <c r="D23" s="18">
        <v>4600388.52</v>
      </c>
      <c r="E23" s="18">
        <v>3718022.2</v>
      </c>
      <c r="F23" s="18">
        <v>882366.32</v>
      </c>
      <c r="G23" s="18">
        <v>942548</v>
      </c>
    </row>
    <row r="24" ht="20.25" customHeight="1" spans="1:7">
      <c r="A24" s="65" t="s">
        <v>103</v>
      </c>
      <c r="B24" s="65" t="s">
        <v>104</v>
      </c>
      <c r="C24" s="18">
        <v>2892442.13</v>
      </c>
      <c r="D24" s="18">
        <v>2892442.13</v>
      </c>
      <c r="E24" s="18">
        <v>2444357.33</v>
      </c>
      <c r="F24" s="18">
        <v>448084.8</v>
      </c>
      <c r="G24" s="18"/>
    </row>
    <row r="25" ht="20.25" customHeight="1" spans="1:7">
      <c r="A25" s="65" t="s">
        <v>105</v>
      </c>
      <c r="B25" s="65" t="s">
        <v>106</v>
      </c>
      <c r="C25" s="18">
        <v>36948</v>
      </c>
      <c r="D25" s="18"/>
      <c r="E25" s="18"/>
      <c r="F25" s="18"/>
      <c r="G25" s="18">
        <v>36948</v>
      </c>
    </row>
    <row r="26" ht="20.25" customHeight="1" spans="1:7">
      <c r="A26" s="65" t="s">
        <v>107</v>
      </c>
      <c r="B26" s="65" t="s">
        <v>108</v>
      </c>
      <c r="C26" s="18">
        <v>872000</v>
      </c>
      <c r="D26" s="18">
        <v>336000</v>
      </c>
      <c r="E26" s="18">
        <v>36000</v>
      </c>
      <c r="F26" s="18">
        <v>300000</v>
      </c>
      <c r="G26" s="18">
        <v>536000</v>
      </c>
    </row>
    <row r="27" ht="20.25" customHeight="1" spans="1:7">
      <c r="A27" s="65" t="s">
        <v>109</v>
      </c>
      <c r="B27" s="65" t="s">
        <v>110</v>
      </c>
      <c r="C27" s="18">
        <v>1371946.39</v>
      </c>
      <c r="D27" s="18">
        <v>1371946.39</v>
      </c>
      <c r="E27" s="18">
        <v>1237664.87</v>
      </c>
      <c r="F27" s="18">
        <v>134281.52</v>
      </c>
      <c r="G27" s="18"/>
    </row>
    <row r="28" ht="20.25" customHeight="1" spans="1:7">
      <c r="A28" s="65" t="s">
        <v>111</v>
      </c>
      <c r="B28" s="65" t="s">
        <v>112</v>
      </c>
      <c r="C28" s="18">
        <v>369600</v>
      </c>
      <c r="D28" s="18"/>
      <c r="E28" s="18"/>
      <c r="F28" s="18"/>
      <c r="G28" s="18">
        <v>369600</v>
      </c>
    </row>
    <row r="29" ht="20.25" customHeight="1" spans="1:7">
      <c r="A29" s="64" t="s">
        <v>113</v>
      </c>
      <c r="B29" s="64" t="s">
        <v>114</v>
      </c>
      <c r="C29" s="18">
        <v>462000</v>
      </c>
      <c r="D29" s="18"/>
      <c r="E29" s="18"/>
      <c r="F29" s="18"/>
      <c r="G29" s="18">
        <v>462000</v>
      </c>
    </row>
    <row r="30" ht="20.25" customHeight="1" spans="1:7">
      <c r="A30" s="65" t="s">
        <v>115</v>
      </c>
      <c r="B30" s="65" t="s">
        <v>116</v>
      </c>
      <c r="C30" s="18">
        <v>462000</v>
      </c>
      <c r="D30" s="18"/>
      <c r="E30" s="18"/>
      <c r="F30" s="18"/>
      <c r="G30" s="18">
        <v>462000</v>
      </c>
    </row>
    <row r="31" ht="20.25" customHeight="1" spans="1:7">
      <c r="A31" s="48" t="s">
        <v>117</v>
      </c>
      <c r="B31" s="48"/>
      <c r="C31" s="49">
        <v>7263744.72</v>
      </c>
      <c r="D31" s="49">
        <v>5850880.72</v>
      </c>
      <c r="E31" s="49">
        <v>4964314.4</v>
      </c>
      <c r="F31" s="49">
        <v>886566.32</v>
      </c>
      <c r="G31" s="49">
        <v>1412864</v>
      </c>
    </row>
  </sheetData>
  <mergeCells count="7">
    <mergeCell ref="A3:G3"/>
    <mergeCell ref="A4:C4"/>
    <mergeCell ref="A5:B5"/>
    <mergeCell ref="D5:F5"/>
    <mergeCell ref="A31:B31"/>
    <mergeCell ref="C5:C6"/>
    <mergeCell ref="G5:G6"/>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A3" sqref="A3:F3"/>
    </sheetView>
  </sheetViews>
  <sheetFormatPr defaultColWidth="8.85" defaultRowHeight="15" customHeight="1" outlineLevelRow="7" outlineLevelCol="5"/>
  <cols>
    <col min="1" max="6" width="28.575" customWidth="1"/>
  </cols>
  <sheetData>
    <row r="1" customHeight="1" spans="1:6">
      <c r="A1" s="1"/>
      <c r="B1" s="1"/>
      <c r="C1" s="1"/>
      <c r="D1" s="1"/>
      <c r="E1" s="1"/>
      <c r="F1" s="1"/>
    </row>
    <row r="2" ht="18.75" customHeight="1" spans="1:6">
      <c r="A2" s="57"/>
      <c r="B2" s="57"/>
      <c r="C2" s="58"/>
      <c r="D2" s="2"/>
      <c r="E2" s="2"/>
      <c r="F2" s="59" t="s">
        <v>135</v>
      </c>
    </row>
    <row r="3" ht="41.25" customHeight="1" spans="1:6">
      <c r="A3" s="60" t="s">
        <v>136</v>
      </c>
      <c r="B3" s="60"/>
      <c r="C3" s="60"/>
      <c r="D3" s="60"/>
      <c r="E3" s="60"/>
      <c r="F3" s="60"/>
    </row>
    <row r="4" ht="18.75" customHeight="1" spans="1:6">
      <c r="A4" s="5" t="str">
        <f>"单位名称："&amp;"元江哈尼族彝族傣族自治县应急管理局"</f>
        <v>单位名称：元江哈尼族彝族傣族自治县应急管理局</v>
      </c>
      <c r="B4" s="5"/>
      <c r="C4" s="5"/>
      <c r="D4" s="61"/>
      <c r="E4" s="2"/>
      <c r="F4" s="59" t="s">
        <v>28</v>
      </c>
    </row>
    <row r="5" ht="18.75" customHeight="1" spans="1:6">
      <c r="A5" s="14" t="s">
        <v>137</v>
      </c>
      <c r="B5" s="31" t="s">
        <v>138</v>
      </c>
      <c r="C5" s="31" t="s">
        <v>139</v>
      </c>
      <c r="D5" s="31"/>
      <c r="E5" s="31"/>
      <c r="F5" s="31" t="s">
        <v>140</v>
      </c>
    </row>
    <row r="6" ht="18.75" customHeight="1" spans="1:6">
      <c r="A6" s="14"/>
      <c r="B6" s="31"/>
      <c r="C6" s="31" t="s">
        <v>33</v>
      </c>
      <c r="D6" s="31" t="s">
        <v>141</v>
      </c>
      <c r="E6" s="31" t="s">
        <v>142</v>
      </c>
      <c r="F6" s="31"/>
    </row>
    <row r="7" ht="18.75" customHeight="1" spans="1:6">
      <c r="A7" s="62">
        <v>1</v>
      </c>
      <c r="B7" s="63">
        <v>2</v>
      </c>
      <c r="C7" s="62">
        <v>3</v>
      </c>
      <c r="D7" s="62">
        <v>4</v>
      </c>
      <c r="E7" s="62">
        <v>5</v>
      </c>
      <c r="F7" s="62">
        <v>6</v>
      </c>
    </row>
    <row r="8" ht="20.25" customHeight="1" spans="1:6">
      <c r="A8" s="18">
        <v>29000</v>
      </c>
      <c r="B8" s="18"/>
      <c r="C8" s="18">
        <v>29000</v>
      </c>
      <c r="D8" s="18"/>
      <c r="E8" s="18">
        <v>29000</v>
      </c>
      <c r="F8" s="18"/>
    </row>
  </sheetData>
  <mergeCells count="6">
    <mergeCell ref="A3:F3"/>
    <mergeCell ref="A4:C4"/>
    <mergeCell ref="C5:E5"/>
    <mergeCell ref="A5:A6"/>
    <mergeCell ref="B5:B6"/>
    <mergeCell ref="F5:F6"/>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55"/>
  <sheetViews>
    <sheetView showZeros="0" workbookViewId="0">
      <pane ySplit="1" topLeftCell="A2" activePane="bottomLeft" state="frozen"/>
      <selection/>
      <selection pane="bottomLeft" activeCell="A3" sqref="A3:W3"/>
    </sheetView>
  </sheetViews>
  <sheetFormatPr defaultColWidth="8.85" defaultRowHeight="15" customHeight="1"/>
  <cols>
    <col min="1" max="7" width="28.575" customWidth="1"/>
    <col min="8"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3"/>
      <c r="M2" s="3"/>
      <c r="N2" s="3"/>
      <c r="O2" s="3"/>
      <c r="P2" s="3"/>
      <c r="Q2" s="3"/>
      <c r="R2" s="3"/>
      <c r="S2" s="3"/>
      <c r="T2" s="3"/>
      <c r="U2" s="3"/>
      <c r="V2" s="3"/>
      <c r="W2" s="3" t="s">
        <v>143</v>
      </c>
    </row>
    <row r="3" ht="45" customHeight="1" spans="1:23">
      <c r="A3" s="13" t="s">
        <v>144</v>
      </c>
      <c r="B3" s="13"/>
      <c r="C3" s="13"/>
      <c r="D3" s="13"/>
      <c r="E3" s="13"/>
      <c r="F3" s="13"/>
      <c r="G3" s="13"/>
      <c r="H3" s="13"/>
      <c r="I3" s="13"/>
      <c r="J3" s="13"/>
      <c r="K3" s="13"/>
      <c r="L3" s="13"/>
      <c r="M3" s="13"/>
      <c r="N3" s="13"/>
      <c r="O3" s="13"/>
      <c r="P3" s="13"/>
      <c r="Q3" s="13"/>
      <c r="R3" s="13"/>
      <c r="S3" s="13"/>
      <c r="T3" s="13"/>
      <c r="U3" s="13"/>
      <c r="V3" s="13"/>
      <c r="W3" s="13"/>
    </row>
    <row r="4" ht="18.75" customHeight="1" spans="1:23">
      <c r="A4" s="5" t="str">
        <f>"单位名称："&amp;"元江哈尼族彝族傣族自治县应急管理局"</f>
        <v>单位名称：元江哈尼族彝族傣族自治县应急管理局</v>
      </c>
      <c r="B4" s="5"/>
      <c r="C4" s="5"/>
      <c r="D4" s="5"/>
      <c r="E4" s="5"/>
      <c r="F4" s="5"/>
      <c r="G4" s="5"/>
      <c r="H4" s="53"/>
      <c r="I4" s="53"/>
      <c r="J4" s="53"/>
      <c r="K4" s="53"/>
      <c r="L4" s="6"/>
      <c r="M4" s="6"/>
      <c r="N4" s="6"/>
      <c r="O4" s="6"/>
      <c r="P4" s="6"/>
      <c r="Q4" s="6"/>
      <c r="R4" s="6"/>
      <c r="S4" s="6"/>
      <c r="T4" s="6"/>
      <c r="U4" s="6"/>
      <c r="V4" s="6"/>
      <c r="W4" s="6" t="s">
        <v>28</v>
      </c>
    </row>
    <row r="5" ht="18.75" customHeight="1" spans="1:23">
      <c r="A5" s="54" t="s">
        <v>145</v>
      </c>
      <c r="B5" s="54" t="s">
        <v>146</v>
      </c>
      <c r="C5" s="54" t="s">
        <v>147</v>
      </c>
      <c r="D5" s="54" t="s">
        <v>148</v>
      </c>
      <c r="E5" s="54" t="s">
        <v>149</v>
      </c>
      <c r="F5" s="54" t="s">
        <v>150</v>
      </c>
      <c r="G5" s="54" t="s">
        <v>151</v>
      </c>
      <c r="H5" s="55" t="s">
        <v>31</v>
      </c>
      <c r="I5" s="55" t="s">
        <v>152</v>
      </c>
      <c r="J5" s="54"/>
      <c r="K5" s="54"/>
      <c r="L5" s="54"/>
      <c r="M5" s="54"/>
      <c r="N5" s="54" t="s">
        <v>153</v>
      </c>
      <c r="O5" s="54"/>
      <c r="P5" s="54"/>
      <c r="Q5" s="54" t="s">
        <v>37</v>
      </c>
      <c r="R5" s="54" t="s">
        <v>62</v>
      </c>
      <c r="S5" s="54"/>
      <c r="T5" s="54"/>
      <c r="U5" s="54"/>
      <c r="V5" s="54"/>
      <c r="W5" s="54"/>
    </row>
    <row r="6" ht="18.75" customHeight="1" spans="1:23">
      <c r="A6" s="54"/>
      <c r="B6" s="54"/>
      <c r="C6" s="54"/>
      <c r="D6" s="54"/>
      <c r="E6" s="54"/>
      <c r="F6" s="54"/>
      <c r="G6" s="54"/>
      <c r="H6" s="55" t="s">
        <v>154</v>
      </c>
      <c r="I6" s="55" t="s">
        <v>155</v>
      </c>
      <c r="J6" s="54" t="s">
        <v>35</v>
      </c>
      <c r="K6" s="54" t="s">
        <v>36</v>
      </c>
      <c r="L6" s="54"/>
      <c r="M6" s="54"/>
      <c r="N6" s="54" t="s">
        <v>153</v>
      </c>
      <c r="O6" s="54" t="s">
        <v>35</v>
      </c>
      <c r="P6" s="54" t="s">
        <v>36</v>
      </c>
      <c r="Q6" s="54" t="s">
        <v>37</v>
      </c>
      <c r="R6" s="54" t="s">
        <v>62</v>
      </c>
      <c r="S6" s="54" t="s">
        <v>40</v>
      </c>
      <c r="T6" s="54" t="s">
        <v>41</v>
      </c>
      <c r="U6" s="54" t="s">
        <v>42</v>
      </c>
      <c r="V6" s="54" t="s">
        <v>43</v>
      </c>
      <c r="W6" s="54" t="s">
        <v>44</v>
      </c>
    </row>
    <row r="7" ht="18.75" customHeight="1" spans="1:23">
      <c r="A7" s="54"/>
      <c r="B7" s="54"/>
      <c r="C7" s="54"/>
      <c r="D7" s="54"/>
      <c r="E7" s="54"/>
      <c r="F7" s="54"/>
      <c r="G7" s="54"/>
      <c r="H7" s="55"/>
      <c r="I7" s="55" t="s">
        <v>156</v>
      </c>
      <c r="J7" s="54" t="s">
        <v>157</v>
      </c>
      <c r="K7" s="54" t="s">
        <v>158</v>
      </c>
      <c r="L7" s="54" t="s">
        <v>159</v>
      </c>
      <c r="M7" s="54" t="s">
        <v>160</v>
      </c>
      <c r="N7" s="54" t="s">
        <v>34</v>
      </c>
      <c r="O7" s="54" t="s">
        <v>35</v>
      </c>
      <c r="P7" s="54" t="s">
        <v>36</v>
      </c>
      <c r="Q7" s="54"/>
      <c r="R7" s="54" t="s">
        <v>33</v>
      </c>
      <c r="S7" s="54" t="s">
        <v>40</v>
      </c>
      <c r="T7" s="54" t="s">
        <v>41</v>
      </c>
      <c r="U7" s="54" t="s">
        <v>42</v>
      </c>
      <c r="V7" s="54" t="s">
        <v>43</v>
      </c>
      <c r="W7" s="54" t="s">
        <v>44</v>
      </c>
    </row>
    <row r="8" ht="22.65" customHeight="1" spans="1:23">
      <c r="A8" s="54"/>
      <c r="B8" s="54"/>
      <c r="C8" s="54"/>
      <c r="D8" s="54"/>
      <c r="E8" s="54"/>
      <c r="F8" s="54"/>
      <c r="G8" s="54"/>
      <c r="H8" s="55"/>
      <c r="I8" s="55" t="s">
        <v>33</v>
      </c>
      <c r="J8" s="54"/>
      <c r="K8" s="54"/>
      <c r="L8" s="54"/>
      <c r="M8" s="54"/>
      <c r="N8" s="54"/>
      <c r="O8" s="54"/>
      <c r="P8" s="54"/>
      <c r="Q8" s="54"/>
      <c r="R8" s="54"/>
      <c r="S8" s="54"/>
      <c r="T8" s="54"/>
      <c r="U8" s="54"/>
      <c r="V8" s="54"/>
      <c r="W8" s="54"/>
    </row>
    <row r="9" ht="18.75" customHeight="1" spans="1:23">
      <c r="A9" s="55" t="s">
        <v>45</v>
      </c>
      <c r="B9" s="55">
        <v>2</v>
      </c>
      <c r="C9" s="55">
        <v>3</v>
      </c>
      <c r="D9" s="55">
        <v>4</v>
      </c>
      <c r="E9" s="55">
        <v>5</v>
      </c>
      <c r="F9" s="55">
        <v>6</v>
      </c>
      <c r="G9" s="55">
        <v>7</v>
      </c>
      <c r="H9" s="55">
        <v>8</v>
      </c>
      <c r="I9" s="55">
        <v>9</v>
      </c>
      <c r="J9" s="55">
        <v>10</v>
      </c>
      <c r="K9" s="55">
        <v>11</v>
      </c>
      <c r="L9" s="55">
        <v>12</v>
      </c>
      <c r="M9" s="55">
        <v>13</v>
      </c>
      <c r="N9" s="55">
        <v>14</v>
      </c>
      <c r="O9" s="55">
        <v>15</v>
      </c>
      <c r="P9" s="55">
        <v>16</v>
      </c>
      <c r="Q9" s="55">
        <v>17</v>
      </c>
      <c r="R9" s="55">
        <v>18</v>
      </c>
      <c r="S9" s="55">
        <v>19</v>
      </c>
      <c r="T9" s="55">
        <v>20</v>
      </c>
      <c r="U9" s="55">
        <v>21</v>
      </c>
      <c r="V9" s="55">
        <v>22</v>
      </c>
      <c r="W9" s="55">
        <v>23</v>
      </c>
    </row>
    <row r="10" ht="18.75" customHeight="1" spans="1:23">
      <c r="A10" s="9" t="s">
        <v>55</v>
      </c>
      <c r="B10" s="9"/>
      <c r="C10" s="10"/>
      <c r="D10" s="9"/>
      <c r="E10" s="9"/>
      <c r="F10" s="9"/>
      <c r="G10" s="9"/>
      <c r="H10" s="18">
        <v>5850880.72</v>
      </c>
      <c r="I10" s="18">
        <v>5850880.72</v>
      </c>
      <c r="J10" s="18"/>
      <c r="K10" s="18"/>
      <c r="L10" s="18">
        <v>5850880.72</v>
      </c>
      <c r="M10" s="18"/>
      <c r="N10" s="18"/>
      <c r="O10" s="18"/>
      <c r="P10" s="18"/>
      <c r="Q10" s="18"/>
      <c r="R10" s="18"/>
      <c r="S10" s="18"/>
      <c r="T10" s="18"/>
      <c r="U10" s="18"/>
      <c r="V10" s="18"/>
      <c r="W10" s="18"/>
    </row>
    <row r="11" ht="18.75" customHeight="1" spans="1:23">
      <c r="A11" s="56" t="s">
        <v>55</v>
      </c>
      <c r="B11" s="9" t="s">
        <v>161</v>
      </c>
      <c r="C11" s="10" t="s">
        <v>162</v>
      </c>
      <c r="D11" s="9" t="s">
        <v>103</v>
      </c>
      <c r="E11" s="9" t="s">
        <v>104</v>
      </c>
      <c r="F11" s="9" t="s">
        <v>163</v>
      </c>
      <c r="G11" s="9" t="s">
        <v>164</v>
      </c>
      <c r="H11" s="18">
        <v>780504</v>
      </c>
      <c r="I11" s="18">
        <v>780504</v>
      </c>
      <c r="J11" s="18"/>
      <c r="K11" s="18"/>
      <c r="L11" s="18">
        <v>780504</v>
      </c>
      <c r="M11" s="18"/>
      <c r="N11" s="18"/>
      <c r="O11" s="18"/>
      <c r="P11" s="24"/>
      <c r="Q11" s="18"/>
      <c r="R11" s="18"/>
      <c r="S11" s="18"/>
      <c r="T11" s="18"/>
      <c r="U11" s="18"/>
      <c r="V11" s="18"/>
      <c r="W11" s="18"/>
    </row>
    <row r="12" ht="18.75" customHeight="1" spans="1:23">
      <c r="A12" s="56" t="s">
        <v>55</v>
      </c>
      <c r="B12" s="9" t="s">
        <v>161</v>
      </c>
      <c r="C12" s="10" t="s">
        <v>162</v>
      </c>
      <c r="D12" s="9" t="s">
        <v>103</v>
      </c>
      <c r="E12" s="9" t="s">
        <v>104</v>
      </c>
      <c r="F12" s="9" t="s">
        <v>165</v>
      </c>
      <c r="G12" s="9" t="s">
        <v>166</v>
      </c>
      <c r="H12" s="18">
        <v>1291668</v>
      </c>
      <c r="I12" s="18">
        <v>1291668</v>
      </c>
      <c r="J12" s="18"/>
      <c r="K12" s="18"/>
      <c r="L12" s="18">
        <v>1291668</v>
      </c>
      <c r="M12" s="18"/>
      <c r="N12" s="18"/>
      <c r="O12" s="18"/>
      <c r="P12" s="24"/>
      <c r="Q12" s="18"/>
      <c r="R12" s="18"/>
      <c r="S12" s="18"/>
      <c r="T12" s="18"/>
      <c r="U12" s="18"/>
      <c r="V12" s="18"/>
      <c r="W12" s="18"/>
    </row>
    <row r="13" ht="18.75" customHeight="1" spans="1:23">
      <c r="A13" s="56" t="s">
        <v>55</v>
      </c>
      <c r="B13" s="9" t="s">
        <v>161</v>
      </c>
      <c r="C13" s="10" t="s">
        <v>162</v>
      </c>
      <c r="D13" s="9" t="s">
        <v>103</v>
      </c>
      <c r="E13" s="9" t="s">
        <v>104</v>
      </c>
      <c r="F13" s="9" t="s">
        <v>167</v>
      </c>
      <c r="G13" s="9" t="s">
        <v>168</v>
      </c>
      <c r="H13" s="18">
        <v>5700</v>
      </c>
      <c r="I13" s="18">
        <v>5700</v>
      </c>
      <c r="J13" s="18"/>
      <c r="K13" s="18"/>
      <c r="L13" s="18">
        <v>5700</v>
      </c>
      <c r="M13" s="18"/>
      <c r="N13" s="18"/>
      <c r="O13" s="18"/>
      <c r="P13" s="24"/>
      <c r="Q13" s="18"/>
      <c r="R13" s="18"/>
      <c r="S13" s="18"/>
      <c r="T13" s="18"/>
      <c r="U13" s="18"/>
      <c r="V13" s="18"/>
      <c r="W13" s="18"/>
    </row>
    <row r="14" ht="18.75" customHeight="1" spans="1:23">
      <c r="A14" s="56" t="s">
        <v>55</v>
      </c>
      <c r="B14" s="9" t="s">
        <v>161</v>
      </c>
      <c r="C14" s="10" t="s">
        <v>162</v>
      </c>
      <c r="D14" s="9" t="s">
        <v>103</v>
      </c>
      <c r="E14" s="9" t="s">
        <v>104</v>
      </c>
      <c r="F14" s="9" t="s">
        <v>167</v>
      </c>
      <c r="G14" s="9" t="s">
        <v>168</v>
      </c>
      <c r="H14" s="18">
        <v>65042</v>
      </c>
      <c r="I14" s="18">
        <v>65042</v>
      </c>
      <c r="J14" s="18"/>
      <c r="K14" s="18"/>
      <c r="L14" s="18">
        <v>65042</v>
      </c>
      <c r="M14" s="18"/>
      <c r="N14" s="18"/>
      <c r="O14" s="18"/>
      <c r="P14" s="24"/>
      <c r="Q14" s="18"/>
      <c r="R14" s="18"/>
      <c r="S14" s="18"/>
      <c r="T14" s="18"/>
      <c r="U14" s="18"/>
      <c r="V14" s="18"/>
      <c r="W14" s="18"/>
    </row>
    <row r="15" ht="18.75" customHeight="1" spans="1:23">
      <c r="A15" s="56" t="s">
        <v>55</v>
      </c>
      <c r="B15" s="9" t="s">
        <v>169</v>
      </c>
      <c r="C15" s="10" t="s">
        <v>170</v>
      </c>
      <c r="D15" s="9" t="s">
        <v>109</v>
      </c>
      <c r="E15" s="9" t="s">
        <v>110</v>
      </c>
      <c r="F15" s="9" t="s">
        <v>163</v>
      </c>
      <c r="G15" s="9" t="s">
        <v>164</v>
      </c>
      <c r="H15" s="18">
        <v>439944</v>
      </c>
      <c r="I15" s="18">
        <v>439944</v>
      </c>
      <c r="J15" s="18"/>
      <c r="K15" s="18"/>
      <c r="L15" s="18">
        <v>439944</v>
      </c>
      <c r="M15" s="18"/>
      <c r="N15" s="18"/>
      <c r="O15" s="18"/>
      <c r="P15" s="24"/>
      <c r="Q15" s="18"/>
      <c r="R15" s="18"/>
      <c r="S15" s="18"/>
      <c r="T15" s="18"/>
      <c r="U15" s="18"/>
      <c r="V15" s="18"/>
      <c r="W15" s="18"/>
    </row>
    <row r="16" ht="18.75" customHeight="1" spans="1:23">
      <c r="A16" s="56" t="s">
        <v>55</v>
      </c>
      <c r="B16" s="9" t="s">
        <v>169</v>
      </c>
      <c r="C16" s="10" t="s">
        <v>170</v>
      </c>
      <c r="D16" s="9" t="s">
        <v>109</v>
      </c>
      <c r="E16" s="9" t="s">
        <v>110</v>
      </c>
      <c r="F16" s="9" t="s">
        <v>165</v>
      </c>
      <c r="G16" s="9" t="s">
        <v>166</v>
      </c>
      <c r="H16" s="18">
        <v>51900</v>
      </c>
      <c r="I16" s="18">
        <v>51900</v>
      </c>
      <c r="J16" s="18"/>
      <c r="K16" s="18"/>
      <c r="L16" s="18">
        <v>51900</v>
      </c>
      <c r="M16" s="18"/>
      <c r="N16" s="18"/>
      <c r="O16" s="18"/>
      <c r="P16" s="24"/>
      <c r="Q16" s="18"/>
      <c r="R16" s="18"/>
      <c r="S16" s="18"/>
      <c r="T16" s="18"/>
      <c r="U16" s="18"/>
      <c r="V16" s="18"/>
      <c r="W16" s="18"/>
    </row>
    <row r="17" ht="18.75" customHeight="1" spans="1:23">
      <c r="A17" s="56" t="s">
        <v>55</v>
      </c>
      <c r="B17" s="9" t="s">
        <v>169</v>
      </c>
      <c r="C17" s="10" t="s">
        <v>170</v>
      </c>
      <c r="D17" s="9" t="s">
        <v>109</v>
      </c>
      <c r="E17" s="9" t="s">
        <v>110</v>
      </c>
      <c r="F17" s="9" t="s">
        <v>167</v>
      </c>
      <c r="G17" s="9" t="s">
        <v>168</v>
      </c>
      <c r="H17" s="18">
        <v>36662</v>
      </c>
      <c r="I17" s="18">
        <v>36662</v>
      </c>
      <c r="J17" s="18"/>
      <c r="K17" s="18"/>
      <c r="L17" s="18">
        <v>36662</v>
      </c>
      <c r="M17" s="18"/>
      <c r="N17" s="18"/>
      <c r="O17" s="18"/>
      <c r="P17" s="24"/>
      <c r="Q17" s="18"/>
      <c r="R17" s="18"/>
      <c r="S17" s="18"/>
      <c r="T17" s="18"/>
      <c r="U17" s="18"/>
      <c r="V17" s="18"/>
      <c r="W17" s="18"/>
    </row>
    <row r="18" ht="18.75" customHeight="1" spans="1:23">
      <c r="A18" s="56" t="s">
        <v>55</v>
      </c>
      <c r="B18" s="9" t="s">
        <v>169</v>
      </c>
      <c r="C18" s="10" t="s">
        <v>170</v>
      </c>
      <c r="D18" s="9" t="s">
        <v>109</v>
      </c>
      <c r="E18" s="9" t="s">
        <v>110</v>
      </c>
      <c r="F18" s="9" t="s">
        <v>167</v>
      </c>
      <c r="G18" s="9" t="s">
        <v>168</v>
      </c>
      <c r="H18" s="18">
        <v>3300</v>
      </c>
      <c r="I18" s="18">
        <v>3300</v>
      </c>
      <c r="J18" s="18"/>
      <c r="K18" s="18"/>
      <c r="L18" s="18">
        <v>3300</v>
      </c>
      <c r="M18" s="18"/>
      <c r="N18" s="18"/>
      <c r="O18" s="18"/>
      <c r="P18" s="24"/>
      <c r="Q18" s="18"/>
      <c r="R18" s="18"/>
      <c r="S18" s="18"/>
      <c r="T18" s="18"/>
      <c r="U18" s="18"/>
      <c r="V18" s="18"/>
      <c r="W18" s="18"/>
    </row>
    <row r="19" ht="18.75" customHeight="1" spans="1:23">
      <c r="A19" s="56" t="s">
        <v>55</v>
      </c>
      <c r="B19" s="9" t="s">
        <v>169</v>
      </c>
      <c r="C19" s="10" t="s">
        <v>170</v>
      </c>
      <c r="D19" s="9" t="s">
        <v>109</v>
      </c>
      <c r="E19" s="9" t="s">
        <v>110</v>
      </c>
      <c r="F19" s="9" t="s">
        <v>171</v>
      </c>
      <c r="G19" s="9" t="s">
        <v>172</v>
      </c>
      <c r="H19" s="18">
        <v>330000</v>
      </c>
      <c r="I19" s="18">
        <v>330000</v>
      </c>
      <c r="J19" s="18"/>
      <c r="K19" s="18"/>
      <c r="L19" s="18">
        <v>330000</v>
      </c>
      <c r="M19" s="18"/>
      <c r="N19" s="18"/>
      <c r="O19" s="18"/>
      <c r="P19" s="24"/>
      <c r="Q19" s="18"/>
      <c r="R19" s="18"/>
      <c r="S19" s="18"/>
      <c r="T19" s="18"/>
      <c r="U19" s="18"/>
      <c r="V19" s="18"/>
      <c r="W19" s="18"/>
    </row>
    <row r="20" ht="18.75" customHeight="1" spans="1:23">
      <c r="A20" s="56" t="s">
        <v>55</v>
      </c>
      <c r="B20" s="9" t="s">
        <v>169</v>
      </c>
      <c r="C20" s="10" t="s">
        <v>170</v>
      </c>
      <c r="D20" s="9" t="s">
        <v>109</v>
      </c>
      <c r="E20" s="9" t="s">
        <v>110</v>
      </c>
      <c r="F20" s="9" t="s">
        <v>171</v>
      </c>
      <c r="G20" s="9" t="s">
        <v>172</v>
      </c>
      <c r="H20" s="18">
        <v>170160</v>
      </c>
      <c r="I20" s="18">
        <v>170160</v>
      </c>
      <c r="J20" s="18"/>
      <c r="K20" s="18"/>
      <c r="L20" s="18">
        <v>170160</v>
      </c>
      <c r="M20" s="18"/>
      <c r="N20" s="18"/>
      <c r="O20" s="18"/>
      <c r="P20" s="24"/>
      <c r="Q20" s="18"/>
      <c r="R20" s="18"/>
      <c r="S20" s="18"/>
      <c r="T20" s="18"/>
      <c r="U20" s="18"/>
      <c r="V20" s="18"/>
      <c r="W20" s="18"/>
    </row>
    <row r="21" ht="18.75" customHeight="1" spans="1:23">
      <c r="A21" s="56" t="s">
        <v>55</v>
      </c>
      <c r="B21" s="9" t="s">
        <v>173</v>
      </c>
      <c r="C21" s="10" t="s">
        <v>174</v>
      </c>
      <c r="D21" s="9" t="s">
        <v>77</v>
      </c>
      <c r="E21" s="9" t="s">
        <v>78</v>
      </c>
      <c r="F21" s="9" t="s">
        <v>175</v>
      </c>
      <c r="G21" s="9" t="s">
        <v>176</v>
      </c>
      <c r="H21" s="18">
        <v>499504</v>
      </c>
      <c r="I21" s="18">
        <v>499504</v>
      </c>
      <c r="J21" s="18"/>
      <c r="K21" s="18"/>
      <c r="L21" s="18">
        <v>499504</v>
      </c>
      <c r="M21" s="18"/>
      <c r="N21" s="18"/>
      <c r="O21" s="18"/>
      <c r="P21" s="24"/>
      <c r="Q21" s="18"/>
      <c r="R21" s="18"/>
      <c r="S21" s="18"/>
      <c r="T21" s="18"/>
      <c r="U21" s="18"/>
      <c r="V21" s="18"/>
      <c r="W21" s="18"/>
    </row>
    <row r="22" ht="18.75" customHeight="1" spans="1:23">
      <c r="A22" s="56" t="s">
        <v>55</v>
      </c>
      <c r="B22" s="9" t="s">
        <v>173</v>
      </c>
      <c r="C22" s="10" t="s">
        <v>174</v>
      </c>
      <c r="D22" s="9" t="s">
        <v>87</v>
      </c>
      <c r="E22" s="9" t="s">
        <v>88</v>
      </c>
      <c r="F22" s="9" t="s">
        <v>177</v>
      </c>
      <c r="G22" s="9" t="s">
        <v>178</v>
      </c>
      <c r="H22" s="18">
        <v>167831.15</v>
      </c>
      <c r="I22" s="18">
        <v>167831.15</v>
      </c>
      <c r="J22" s="18"/>
      <c r="K22" s="18"/>
      <c r="L22" s="18">
        <v>167831.15</v>
      </c>
      <c r="M22" s="18"/>
      <c r="N22" s="18"/>
      <c r="O22" s="18"/>
      <c r="P22" s="24"/>
      <c r="Q22" s="18"/>
      <c r="R22" s="18"/>
      <c r="S22" s="18"/>
      <c r="T22" s="18"/>
      <c r="U22" s="18"/>
      <c r="V22" s="18"/>
      <c r="W22" s="18"/>
    </row>
    <row r="23" ht="18.75" customHeight="1" spans="1:23">
      <c r="A23" s="56" t="s">
        <v>55</v>
      </c>
      <c r="B23" s="9" t="s">
        <v>173</v>
      </c>
      <c r="C23" s="10" t="s">
        <v>174</v>
      </c>
      <c r="D23" s="9" t="s">
        <v>89</v>
      </c>
      <c r="E23" s="9" t="s">
        <v>90</v>
      </c>
      <c r="F23" s="9" t="s">
        <v>177</v>
      </c>
      <c r="G23" s="9" t="s">
        <v>178</v>
      </c>
      <c r="H23" s="18">
        <v>91286.55</v>
      </c>
      <c r="I23" s="18">
        <v>91286.55</v>
      </c>
      <c r="J23" s="18"/>
      <c r="K23" s="18"/>
      <c r="L23" s="18">
        <v>91286.55</v>
      </c>
      <c r="M23" s="18"/>
      <c r="N23" s="18"/>
      <c r="O23" s="18"/>
      <c r="P23" s="24"/>
      <c r="Q23" s="18"/>
      <c r="R23" s="18"/>
      <c r="S23" s="18"/>
      <c r="T23" s="18"/>
      <c r="U23" s="18"/>
      <c r="V23" s="18"/>
      <c r="W23" s="18"/>
    </row>
    <row r="24" ht="18.75" customHeight="1" spans="1:23">
      <c r="A24" s="56" t="s">
        <v>55</v>
      </c>
      <c r="B24" s="9" t="s">
        <v>173</v>
      </c>
      <c r="C24" s="10" t="s">
        <v>174</v>
      </c>
      <c r="D24" s="9" t="s">
        <v>91</v>
      </c>
      <c r="E24" s="9" t="s">
        <v>92</v>
      </c>
      <c r="F24" s="9" t="s">
        <v>179</v>
      </c>
      <c r="G24" s="9" t="s">
        <v>180</v>
      </c>
      <c r="H24" s="18">
        <v>15609.5</v>
      </c>
      <c r="I24" s="18">
        <v>15609.5</v>
      </c>
      <c r="J24" s="18"/>
      <c r="K24" s="18"/>
      <c r="L24" s="18">
        <v>15609.5</v>
      </c>
      <c r="M24" s="18"/>
      <c r="N24" s="18"/>
      <c r="O24" s="18"/>
      <c r="P24" s="24"/>
      <c r="Q24" s="18"/>
      <c r="R24" s="18"/>
      <c r="S24" s="18"/>
      <c r="T24" s="18"/>
      <c r="U24" s="18"/>
      <c r="V24" s="18"/>
      <c r="W24" s="18"/>
    </row>
    <row r="25" ht="18.75" customHeight="1" spans="1:23">
      <c r="A25" s="56" t="s">
        <v>55</v>
      </c>
      <c r="B25" s="9" t="s">
        <v>173</v>
      </c>
      <c r="C25" s="10" t="s">
        <v>174</v>
      </c>
      <c r="D25" s="9" t="s">
        <v>91</v>
      </c>
      <c r="E25" s="9" t="s">
        <v>92</v>
      </c>
      <c r="F25" s="9" t="s">
        <v>179</v>
      </c>
      <c r="G25" s="9" t="s">
        <v>180</v>
      </c>
      <c r="H25" s="18">
        <v>3883</v>
      </c>
      <c r="I25" s="18">
        <v>3883</v>
      </c>
      <c r="J25" s="18"/>
      <c r="K25" s="18"/>
      <c r="L25" s="18">
        <v>3883</v>
      </c>
      <c r="M25" s="18"/>
      <c r="N25" s="18"/>
      <c r="O25" s="18"/>
      <c r="P25" s="24"/>
      <c r="Q25" s="18"/>
      <c r="R25" s="18"/>
      <c r="S25" s="18"/>
      <c r="T25" s="18"/>
      <c r="U25" s="18"/>
      <c r="V25" s="18"/>
      <c r="W25" s="18"/>
    </row>
    <row r="26" ht="18.75" customHeight="1" spans="1:23">
      <c r="A26" s="56" t="s">
        <v>55</v>
      </c>
      <c r="B26" s="9" t="s">
        <v>173</v>
      </c>
      <c r="C26" s="10" t="s">
        <v>174</v>
      </c>
      <c r="D26" s="9" t="s">
        <v>91</v>
      </c>
      <c r="E26" s="9" t="s">
        <v>92</v>
      </c>
      <c r="F26" s="9" t="s">
        <v>179</v>
      </c>
      <c r="G26" s="9" t="s">
        <v>180</v>
      </c>
      <c r="H26" s="18">
        <v>9178</v>
      </c>
      <c r="I26" s="18">
        <v>9178</v>
      </c>
      <c r="J26" s="18"/>
      <c r="K26" s="18"/>
      <c r="L26" s="18">
        <v>9178</v>
      </c>
      <c r="M26" s="18"/>
      <c r="N26" s="18"/>
      <c r="O26" s="18"/>
      <c r="P26" s="24"/>
      <c r="Q26" s="18"/>
      <c r="R26" s="18"/>
      <c r="S26" s="18"/>
      <c r="T26" s="18"/>
      <c r="U26" s="18"/>
      <c r="V26" s="18"/>
      <c r="W26" s="18"/>
    </row>
    <row r="27" ht="18.75" customHeight="1" spans="1:23">
      <c r="A27" s="56" t="s">
        <v>55</v>
      </c>
      <c r="B27" s="9" t="s">
        <v>173</v>
      </c>
      <c r="C27" s="10" t="s">
        <v>174</v>
      </c>
      <c r="D27" s="9" t="s">
        <v>103</v>
      </c>
      <c r="E27" s="9" t="s">
        <v>104</v>
      </c>
      <c r="F27" s="9" t="s">
        <v>179</v>
      </c>
      <c r="G27" s="9" t="s">
        <v>180</v>
      </c>
      <c r="H27" s="18">
        <v>834.37</v>
      </c>
      <c r="I27" s="18">
        <v>834.37</v>
      </c>
      <c r="J27" s="18"/>
      <c r="K27" s="18"/>
      <c r="L27" s="18">
        <v>834.37</v>
      </c>
      <c r="M27" s="18"/>
      <c r="N27" s="18"/>
      <c r="O27" s="18"/>
      <c r="P27" s="24"/>
      <c r="Q27" s="18"/>
      <c r="R27" s="18"/>
      <c r="S27" s="18"/>
      <c r="T27" s="18"/>
      <c r="U27" s="18"/>
      <c r="V27" s="18"/>
      <c r="W27" s="18"/>
    </row>
    <row r="28" ht="18.75" customHeight="1" spans="1:23">
      <c r="A28" s="56" t="s">
        <v>55</v>
      </c>
      <c r="B28" s="9" t="s">
        <v>173</v>
      </c>
      <c r="C28" s="10" t="s">
        <v>174</v>
      </c>
      <c r="D28" s="9" t="s">
        <v>109</v>
      </c>
      <c r="E28" s="9" t="s">
        <v>110</v>
      </c>
      <c r="F28" s="9" t="s">
        <v>179</v>
      </c>
      <c r="G28" s="9" t="s">
        <v>180</v>
      </c>
      <c r="H28" s="18">
        <v>7698.87</v>
      </c>
      <c r="I28" s="18">
        <v>7698.87</v>
      </c>
      <c r="J28" s="18"/>
      <c r="K28" s="18"/>
      <c r="L28" s="18">
        <v>7698.87</v>
      </c>
      <c r="M28" s="18"/>
      <c r="N28" s="18"/>
      <c r="O28" s="18"/>
      <c r="P28" s="24"/>
      <c r="Q28" s="18"/>
      <c r="R28" s="18"/>
      <c r="S28" s="18"/>
      <c r="T28" s="18"/>
      <c r="U28" s="18"/>
      <c r="V28" s="18"/>
      <c r="W28" s="18"/>
    </row>
    <row r="29" ht="18.75" customHeight="1" spans="1:23">
      <c r="A29" s="56" t="s">
        <v>55</v>
      </c>
      <c r="B29" s="9" t="s">
        <v>181</v>
      </c>
      <c r="C29" s="10" t="s">
        <v>98</v>
      </c>
      <c r="D29" s="9" t="s">
        <v>97</v>
      </c>
      <c r="E29" s="9" t="s">
        <v>98</v>
      </c>
      <c r="F29" s="9" t="s">
        <v>182</v>
      </c>
      <c r="G29" s="9" t="s">
        <v>98</v>
      </c>
      <c r="H29" s="18">
        <v>417000</v>
      </c>
      <c r="I29" s="18">
        <v>417000</v>
      </c>
      <c r="J29" s="18"/>
      <c r="K29" s="18"/>
      <c r="L29" s="18">
        <v>417000</v>
      </c>
      <c r="M29" s="18"/>
      <c r="N29" s="18"/>
      <c r="O29" s="18"/>
      <c r="P29" s="24"/>
      <c r="Q29" s="18"/>
      <c r="R29" s="18"/>
      <c r="S29" s="18"/>
      <c r="T29" s="18"/>
      <c r="U29" s="18"/>
      <c r="V29" s="18"/>
      <c r="W29" s="18"/>
    </row>
    <row r="30" ht="18.75" customHeight="1" spans="1:23">
      <c r="A30" s="56" t="s">
        <v>55</v>
      </c>
      <c r="B30" s="9" t="s">
        <v>183</v>
      </c>
      <c r="C30" s="10" t="s">
        <v>184</v>
      </c>
      <c r="D30" s="9" t="s">
        <v>103</v>
      </c>
      <c r="E30" s="9" t="s">
        <v>104</v>
      </c>
      <c r="F30" s="9" t="s">
        <v>185</v>
      </c>
      <c r="G30" s="9" t="s">
        <v>186</v>
      </c>
      <c r="H30" s="18">
        <v>29000</v>
      </c>
      <c r="I30" s="18">
        <v>29000</v>
      </c>
      <c r="J30" s="18"/>
      <c r="K30" s="18"/>
      <c r="L30" s="18">
        <v>29000</v>
      </c>
      <c r="M30" s="18"/>
      <c r="N30" s="18"/>
      <c r="O30" s="18"/>
      <c r="P30" s="24"/>
      <c r="Q30" s="18"/>
      <c r="R30" s="18"/>
      <c r="S30" s="18"/>
      <c r="T30" s="18"/>
      <c r="U30" s="18"/>
      <c r="V30" s="18"/>
      <c r="W30" s="18"/>
    </row>
    <row r="31" ht="18.75" customHeight="1" spans="1:23">
      <c r="A31" s="56" t="s">
        <v>55</v>
      </c>
      <c r="B31" s="9" t="s">
        <v>187</v>
      </c>
      <c r="C31" s="10" t="s">
        <v>188</v>
      </c>
      <c r="D31" s="9" t="s">
        <v>103</v>
      </c>
      <c r="E31" s="9" t="s">
        <v>104</v>
      </c>
      <c r="F31" s="9" t="s">
        <v>189</v>
      </c>
      <c r="G31" s="9" t="s">
        <v>190</v>
      </c>
      <c r="H31" s="18">
        <v>169800</v>
      </c>
      <c r="I31" s="18">
        <v>169800</v>
      </c>
      <c r="J31" s="18"/>
      <c r="K31" s="18"/>
      <c r="L31" s="18">
        <v>169800</v>
      </c>
      <c r="M31" s="18"/>
      <c r="N31" s="18"/>
      <c r="O31" s="18"/>
      <c r="P31" s="24"/>
      <c r="Q31" s="18"/>
      <c r="R31" s="18"/>
      <c r="S31" s="18"/>
      <c r="T31" s="18"/>
      <c r="U31" s="18"/>
      <c r="V31" s="18"/>
      <c r="W31" s="18"/>
    </row>
    <row r="32" ht="18.75" customHeight="1" spans="1:23">
      <c r="A32" s="56" t="s">
        <v>55</v>
      </c>
      <c r="B32" s="9" t="s">
        <v>191</v>
      </c>
      <c r="C32" s="10" t="s">
        <v>192</v>
      </c>
      <c r="D32" s="9" t="s">
        <v>103</v>
      </c>
      <c r="E32" s="9" t="s">
        <v>104</v>
      </c>
      <c r="F32" s="9" t="s">
        <v>193</v>
      </c>
      <c r="G32" s="9" t="s">
        <v>192</v>
      </c>
      <c r="H32" s="18">
        <v>41734.8</v>
      </c>
      <c r="I32" s="18">
        <v>41734.8</v>
      </c>
      <c r="J32" s="18"/>
      <c r="K32" s="18"/>
      <c r="L32" s="18">
        <v>41734.8</v>
      </c>
      <c r="M32" s="18"/>
      <c r="N32" s="18"/>
      <c r="O32" s="18"/>
      <c r="P32" s="24"/>
      <c r="Q32" s="18"/>
      <c r="R32" s="18"/>
      <c r="S32" s="18"/>
      <c r="T32" s="18"/>
      <c r="U32" s="18"/>
      <c r="V32" s="18"/>
      <c r="W32" s="18"/>
    </row>
    <row r="33" ht="18.75" customHeight="1" spans="1:23">
      <c r="A33" s="56" t="s">
        <v>55</v>
      </c>
      <c r="B33" s="9" t="s">
        <v>191</v>
      </c>
      <c r="C33" s="10" t="s">
        <v>192</v>
      </c>
      <c r="D33" s="9" t="s">
        <v>109</v>
      </c>
      <c r="E33" s="9" t="s">
        <v>110</v>
      </c>
      <c r="F33" s="9" t="s">
        <v>193</v>
      </c>
      <c r="G33" s="9" t="s">
        <v>192</v>
      </c>
      <c r="H33" s="18">
        <v>23951.52</v>
      </c>
      <c r="I33" s="18">
        <v>23951.52</v>
      </c>
      <c r="J33" s="18"/>
      <c r="K33" s="18"/>
      <c r="L33" s="18">
        <v>23951.52</v>
      </c>
      <c r="M33" s="18"/>
      <c r="N33" s="18"/>
      <c r="O33" s="18"/>
      <c r="P33" s="24"/>
      <c r="Q33" s="18"/>
      <c r="R33" s="18"/>
      <c r="S33" s="18"/>
      <c r="T33" s="18"/>
      <c r="U33" s="18"/>
      <c r="V33" s="18"/>
      <c r="W33" s="18"/>
    </row>
    <row r="34" ht="18.75" customHeight="1" spans="1:23">
      <c r="A34" s="56" t="s">
        <v>55</v>
      </c>
      <c r="B34" s="9" t="s">
        <v>194</v>
      </c>
      <c r="C34" s="10" t="s">
        <v>195</v>
      </c>
      <c r="D34" s="9" t="s">
        <v>75</v>
      </c>
      <c r="E34" s="9" t="s">
        <v>76</v>
      </c>
      <c r="F34" s="9" t="s">
        <v>196</v>
      </c>
      <c r="G34" s="9" t="s">
        <v>197</v>
      </c>
      <c r="H34" s="18">
        <v>4200</v>
      </c>
      <c r="I34" s="18">
        <v>4200</v>
      </c>
      <c r="J34" s="18"/>
      <c r="K34" s="18"/>
      <c r="L34" s="18">
        <v>4200</v>
      </c>
      <c r="M34" s="18"/>
      <c r="N34" s="18"/>
      <c r="O34" s="18"/>
      <c r="P34" s="24"/>
      <c r="Q34" s="18"/>
      <c r="R34" s="18"/>
      <c r="S34" s="18"/>
      <c r="T34" s="18"/>
      <c r="U34" s="18"/>
      <c r="V34" s="18"/>
      <c r="W34" s="18"/>
    </row>
    <row r="35" ht="18.75" customHeight="1" spans="1:23">
      <c r="A35" s="56" t="s">
        <v>55</v>
      </c>
      <c r="B35" s="9" t="s">
        <v>194</v>
      </c>
      <c r="C35" s="10" t="s">
        <v>195</v>
      </c>
      <c r="D35" s="9" t="s">
        <v>103</v>
      </c>
      <c r="E35" s="9" t="s">
        <v>104</v>
      </c>
      <c r="F35" s="9" t="s">
        <v>198</v>
      </c>
      <c r="G35" s="9" t="s">
        <v>199</v>
      </c>
      <c r="H35" s="18">
        <v>151570</v>
      </c>
      <c r="I35" s="18">
        <v>151570</v>
      </c>
      <c r="J35" s="18"/>
      <c r="K35" s="18"/>
      <c r="L35" s="18">
        <v>151570</v>
      </c>
      <c r="M35" s="18"/>
      <c r="N35" s="18"/>
      <c r="O35" s="18"/>
      <c r="P35" s="24"/>
      <c r="Q35" s="18"/>
      <c r="R35" s="18"/>
      <c r="S35" s="18"/>
      <c r="T35" s="18"/>
      <c r="U35" s="18"/>
      <c r="V35" s="18"/>
      <c r="W35" s="18"/>
    </row>
    <row r="36" ht="18.75" customHeight="1" spans="1:23">
      <c r="A36" s="56" t="s">
        <v>55</v>
      </c>
      <c r="B36" s="9" t="s">
        <v>194</v>
      </c>
      <c r="C36" s="10" t="s">
        <v>195</v>
      </c>
      <c r="D36" s="9" t="s">
        <v>103</v>
      </c>
      <c r="E36" s="9" t="s">
        <v>104</v>
      </c>
      <c r="F36" s="9" t="s">
        <v>200</v>
      </c>
      <c r="G36" s="9" t="s">
        <v>201</v>
      </c>
      <c r="H36" s="18">
        <v>10000</v>
      </c>
      <c r="I36" s="18">
        <v>10000</v>
      </c>
      <c r="J36" s="18"/>
      <c r="K36" s="18"/>
      <c r="L36" s="18">
        <v>10000</v>
      </c>
      <c r="M36" s="18"/>
      <c r="N36" s="18"/>
      <c r="O36" s="18"/>
      <c r="P36" s="24"/>
      <c r="Q36" s="18"/>
      <c r="R36" s="18"/>
      <c r="S36" s="18"/>
      <c r="T36" s="18"/>
      <c r="U36" s="18"/>
      <c r="V36" s="18"/>
      <c r="W36" s="18"/>
    </row>
    <row r="37" ht="18.75" customHeight="1" spans="1:23">
      <c r="A37" s="56" t="s">
        <v>55</v>
      </c>
      <c r="B37" s="9" t="s">
        <v>194</v>
      </c>
      <c r="C37" s="10" t="s">
        <v>195</v>
      </c>
      <c r="D37" s="9" t="s">
        <v>103</v>
      </c>
      <c r="E37" s="9" t="s">
        <v>104</v>
      </c>
      <c r="F37" s="9" t="s">
        <v>202</v>
      </c>
      <c r="G37" s="9" t="s">
        <v>203</v>
      </c>
      <c r="H37" s="18">
        <v>5000</v>
      </c>
      <c r="I37" s="18">
        <v>5000</v>
      </c>
      <c r="J37" s="18"/>
      <c r="K37" s="18"/>
      <c r="L37" s="18">
        <v>5000</v>
      </c>
      <c r="M37" s="18"/>
      <c r="N37" s="18"/>
      <c r="O37" s="18"/>
      <c r="P37" s="24"/>
      <c r="Q37" s="18"/>
      <c r="R37" s="18"/>
      <c r="S37" s="18"/>
      <c r="T37" s="18"/>
      <c r="U37" s="18"/>
      <c r="V37" s="18"/>
      <c r="W37" s="18"/>
    </row>
    <row r="38" ht="18.75" customHeight="1" spans="1:23">
      <c r="A38" s="56" t="s">
        <v>55</v>
      </c>
      <c r="B38" s="9" t="s">
        <v>194</v>
      </c>
      <c r="C38" s="10" t="s">
        <v>195</v>
      </c>
      <c r="D38" s="9" t="s">
        <v>103</v>
      </c>
      <c r="E38" s="9" t="s">
        <v>104</v>
      </c>
      <c r="F38" s="9" t="s">
        <v>204</v>
      </c>
      <c r="G38" s="9" t="s">
        <v>205</v>
      </c>
      <c r="H38" s="18">
        <v>5000</v>
      </c>
      <c r="I38" s="18">
        <v>5000</v>
      </c>
      <c r="J38" s="18"/>
      <c r="K38" s="18"/>
      <c r="L38" s="18">
        <v>5000</v>
      </c>
      <c r="M38" s="18"/>
      <c r="N38" s="18"/>
      <c r="O38" s="18"/>
      <c r="P38" s="24"/>
      <c r="Q38" s="18"/>
      <c r="R38" s="18"/>
      <c r="S38" s="18"/>
      <c r="T38" s="18"/>
      <c r="U38" s="18"/>
      <c r="V38" s="18"/>
      <c r="W38" s="18"/>
    </row>
    <row r="39" ht="18.75" customHeight="1" spans="1:23">
      <c r="A39" s="56" t="s">
        <v>55</v>
      </c>
      <c r="B39" s="9" t="s">
        <v>194</v>
      </c>
      <c r="C39" s="10" t="s">
        <v>195</v>
      </c>
      <c r="D39" s="9" t="s">
        <v>103</v>
      </c>
      <c r="E39" s="9" t="s">
        <v>104</v>
      </c>
      <c r="F39" s="9" t="s">
        <v>189</v>
      </c>
      <c r="G39" s="9" t="s">
        <v>190</v>
      </c>
      <c r="H39" s="18">
        <v>16980</v>
      </c>
      <c r="I39" s="18">
        <v>16980</v>
      </c>
      <c r="J39" s="18"/>
      <c r="K39" s="18"/>
      <c r="L39" s="18">
        <v>16980</v>
      </c>
      <c r="M39" s="18"/>
      <c r="N39" s="18"/>
      <c r="O39" s="18"/>
      <c r="P39" s="24"/>
      <c r="Q39" s="18"/>
      <c r="R39" s="18"/>
      <c r="S39" s="18"/>
      <c r="T39" s="18"/>
      <c r="U39" s="18"/>
      <c r="V39" s="18"/>
      <c r="W39" s="18"/>
    </row>
    <row r="40" ht="18.75" customHeight="1" spans="1:23">
      <c r="A40" s="56" t="s">
        <v>55</v>
      </c>
      <c r="B40" s="9" t="s">
        <v>194</v>
      </c>
      <c r="C40" s="10" t="s">
        <v>195</v>
      </c>
      <c r="D40" s="9" t="s">
        <v>109</v>
      </c>
      <c r="E40" s="9" t="s">
        <v>110</v>
      </c>
      <c r="F40" s="9" t="s">
        <v>198</v>
      </c>
      <c r="G40" s="9" t="s">
        <v>199</v>
      </c>
      <c r="H40" s="18">
        <v>69330</v>
      </c>
      <c r="I40" s="18">
        <v>69330</v>
      </c>
      <c r="J40" s="18"/>
      <c r="K40" s="18"/>
      <c r="L40" s="18">
        <v>69330</v>
      </c>
      <c r="M40" s="18"/>
      <c r="N40" s="18"/>
      <c r="O40" s="18"/>
      <c r="P40" s="24"/>
      <c r="Q40" s="18"/>
      <c r="R40" s="18"/>
      <c r="S40" s="18"/>
      <c r="T40" s="18"/>
      <c r="U40" s="18"/>
      <c r="V40" s="18"/>
      <c r="W40" s="18"/>
    </row>
    <row r="41" ht="18.75" customHeight="1" spans="1:23">
      <c r="A41" s="56" t="s">
        <v>55</v>
      </c>
      <c r="B41" s="9" t="s">
        <v>194</v>
      </c>
      <c r="C41" s="10" t="s">
        <v>195</v>
      </c>
      <c r="D41" s="9" t="s">
        <v>109</v>
      </c>
      <c r="E41" s="9" t="s">
        <v>110</v>
      </c>
      <c r="F41" s="9" t="s">
        <v>200</v>
      </c>
      <c r="G41" s="9" t="s">
        <v>201</v>
      </c>
      <c r="H41" s="18">
        <v>10000</v>
      </c>
      <c r="I41" s="18">
        <v>10000</v>
      </c>
      <c r="J41" s="18"/>
      <c r="K41" s="18"/>
      <c r="L41" s="18">
        <v>10000</v>
      </c>
      <c r="M41" s="18"/>
      <c r="N41" s="18"/>
      <c r="O41" s="18"/>
      <c r="P41" s="24"/>
      <c r="Q41" s="18"/>
      <c r="R41" s="18"/>
      <c r="S41" s="18"/>
      <c r="T41" s="18"/>
      <c r="U41" s="18"/>
      <c r="V41" s="18"/>
      <c r="W41" s="18"/>
    </row>
    <row r="42" ht="18.75" customHeight="1" spans="1:23">
      <c r="A42" s="56" t="s">
        <v>55</v>
      </c>
      <c r="B42" s="9" t="s">
        <v>194</v>
      </c>
      <c r="C42" s="10" t="s">
        <v>195</v>
      </c>
      <c r="D42" s="9" t="s">
        <v>109</v>
      </c>
      <c r="E42" s="9" t="s">
        <v>110</v>
      </c>
      <c r="F42" s="9" t="s">
        <v>202</v>
      </c>
      <c r="G42" s="9" t="s">
        <v>203</v>
      </c>
      <c r="H42" s="18">
        <v>10000</v>
      </c>
      <c r="I42" s="18">
        <v>10000</v>
      </c>
      <c r="J42" s="18"/>
      <c r="K42" s="18"/>
      <c r="L42" s="18">
        <v>10000</v>
      </c>
      <c r="M42" s="18"/>
      <c r="N42" s="18"/>
      <c r="O42" s="18"/>
      <c r="P42" s="24"/>
      <c r="Q42" s="18"/>
      <c r="R42" s="18"/>
      <c r="S42" s="18"/>
      <c r="T42" s="18"/>
      <c r="U42" s="18"/>
      <c r="V42" s="18"/>
      <c r="W42" s="18"/>
    </row>
    <row r="43" ht="18.75" customHeight="1" spans="1:23">
      <c r="A43" s="56" t="s">
        <v>55</v>
      </c>
      <c r="B43" s="9" t="s">
        <v>194</v>
      </c>
      <c r="C43" s="10" t="s">
        <v>195</v>
      </c>
      <c r="D43" s="9" t="s">
        <v>109</v>
      </c>
      <c r="E43" s="9" t="s">
        <v>110</v>
      </c>
      <c r="F43" s="9" t="s">
        <v>204</v>
      </c>
      <c r="G43" s="9" t="s">
        <v>205</v>
      </c>
      <c r="H43" s="18">
        <v>10000</v>
      </c>
      <c r="I43" s="18">
        <v>10000</v>
      </c>
      <c r="J43" s="18"/>
      <c r="K43" s="18"/>
      <c r="L43" s="18">
        <v>10000</v>
      </c>
      <c r="M43" s="18"/>
      <c r="N43" s="18"/>
      <c r="O43" s="18"/>
      <c r="P43" s="24"/>
      <c r="Q43" s="18"/>
      <c r="R43" s="18"/>
      <c r="S43" s="18"/>
      <c r="T43" s="18"/>
      <c r="U43" s="18"/>
      <c r="V43" s="18"/>
      <c r="W43" s="18"/>
    </row>
    <row r="44" ht="18.75" customHeight="1" spans="1:23">
      <c r="A44" s="56" t="s">
        <v>55</v>
      </c>
      <c r="B44" s="9" t="s">
        <v>206</v>
      </c>
      <c r="C44" s="10" t="s">
        <v>207</v>
      </c>
      <c r="D44" s="9" t="s">
        <v>109</v>
      </c>
      <c r="E44" s="9" t="s">
        <v>110</v>
      </c>
      <c r="F44" s="9" t="s">
        <v>171</v>
      </c>
      <c r="G44" s="9" t="s">
        <v>172</v>
      </c>
      <c r="H44" s="18">
        <v>26400</v>
      </c>
      <c r="I44" s="18">
        <v>26400</v>
      </c>
      <c r="J44" s="18"/>
      <c r="K44" s="18"/>
      <c r="L44" s="18">
        <v>26400</v>
      </c>
      <c r="M44" s="18"/>
      <c r="N44" s="18"/>
      <c r="O44" s="18"/>
      <c r="P44" s="24"/>
      <c r="Q44" s="18"/>
      <c r="R44" s="18"/>
      <c r="S44" s="18"/>
      <c r="T44" s="18"/>
      <c r="U44" s="18"/>
      <c r="V44" s="18"/>
      <c r="W44" s="18"/>
    </row>
    <row r="45" ht="18.75" customHeight="1" spans="1:23">
      <c r="A45" s="56" t="s">
        <v>55</v>
      </c>
      <c r="B45" s="9" t="s">
        <v>206</v>
      </c>
      <c r="C45" s="10" t="s">
        <v>207</v>
      </c>
      <c r="D45" s="9" t="s">
        <v>109</v>
      </c>
      <c r="E45" s="9" t="s">
        <v>110</v>
      </c>
      <c r="F45" s="9" t="s">
        <v>171</v>
      </c>
      <c r="G45" s="9" t="s">
        <v>172</v>
      </c>
      <c r="H45" s="18">
        <v>132132</v>
      </c>
      <c r="I45" s="18">
        <v>132132</v>
      </c>
      <c r="J45" s="18"/>
      <c r="K45" s="18"/>
      <c r="L45" s="18">
        <v>132132</v>
      </c>
      <c r="M45" s="18"/>
      <c r="N45" s="18"/>
      <c r="O45" s="18"/>
      <c r="P45" s="24"/>
      <c r="Q45" s="18"/>
      <c r="R45" s="18"/>
      <c r="S45" s="18"/>
      <c r="T45" s="18"/>
      <c r="U45" s="18"/>
      <c r="V45" s="18"/>
      <c r="W45" s="18"/>
    </row>
    <row r="46" ht="18.75" customHeight="1" spans="1:23">
      <c r="A46" s="56" t="s">
        <v>55</v>
      </c>
      <c r="B46" s="9" t="s">
        <v>206</v>
      </c>
      <c r="C46" s="10" t="s">
        <v>207</v>
      </c>
      <c r="D46" s="9" t="s">
        <v>109</v>
      </c>
      <c r="E46" s="9" t="s">
        <v>110</v>
      </c>
      <c r="F46" s="9" t="s">
        <v>171</v>
      </c>
      <c r="G46" s="9" t="s">
        <v>172</v>
      </c>
      <c r="H46" s="18">
        <v>39468</v>
      </c>
      <c r="I46" s="18">
        <v>39468</v>
      </c>
      <c r="J46" s="18"/>
      <c r="K46" s="18"/>
      <c r="L46" s="18">
        <v>39468</v>
      </c>
      <c r="M46" s="18"/>
      <c r="N46" s="18"/>
      <c r="O46" s="18"/>
      <c r="P46" s="24"/>
      <c r="Q46" s="18"/>
      <c r="R46" s="18"/>
      <c r="S46" s="18"/>
      <c r="T46" s="18"/>
      <c r="U46" s="18"/>
      <c r="V46" s="18"/>
      <c r="W46" s="18"/>
    </row>
    <row r="47" ht="18.75" customHeight="1" spans="1:23">
      <c r="A47" s="56" t="s">
        <v>55</v>
      </c>
      <c r="B47" s="9" t="s">
        <v>208</v>
      </c>
      <c r="C47" s="10" t="s">
        <v>209</v>
      </c>
      <c r="D47" s="9" t="s">
        <v>103</v>
      </c>
      <c r="E47" s="9" t="s">
        <v>104</v>
      </c>
      <c r="F47" s="9" t="s">
        <v>210</v>
      </c>
      <c r="G47" s="9" t="s">
        <v>209</v>
      </c>
      <c r="H47" s="18">
        <v>19000</v>
      </c>
      <c r="I47" s="18">
        <v>19000</v>
      </c>
      <c r="J47" s="18"/>
      <c r="K47" s="18"/>
      <c r="L47" s="18">
        <v>19000</v>
      </c>
      <c r="M47" s="18"/>
      <c r="N47" s="18"/>
      <c r="O47" s="18"/>
      <c r="P47" s="24"/>
      <c r="Q47" s="18"/>
      <c r="R47" s="18"/>
      <c r="S47" s="18"/>
      <c r="T47" s="18"/>
      <c r="U47" s="18"/>
      <c r="V47" s="18"/>
      <c r="W47" s="18"/>
    </row>
    <row r="48" ht="18.75" customHeight="1" spans="1:23">
      <c r="A48" s="56" t="s">
        <v>55</v>
      </c>
      <c r="B48" s="9" t="s">
        <v>208</v>
      </c>
      <c r="C48" s="10" t="s">
        <v>209</v>
      </c>
      <c r="D48" s="9" t="s">
        <v>109</v>
      </c>
      <c r="E48" s="9" t="s">
        <v>110</v>
      </c>
      <c r="F48" s="9" t="s">
        <v>210</v>
      </c>
      <c r="G48" s="9" t="s">
        <v>209</v>
      </c>
      <c r="H48" s="18">
        <v>11000</v>
      </c>
      <c r="I48" s="18">
        <v>11000</v>
      </c>
      <c r="J48" s="18"/>
      <c r="K48" s="18"/>
      <c r="L48" s="18">
        <v>11000</v>
      </c>
      <c r="M48" s="18"/>
      <c r="N48" s="18"/>
      <c r="O48" s="18"/>
      <c r="P48" s="24"/>
      <c r="Q48" s="18"/>
      <c r="R48" s="18"/>
      <c r="S48" s="18"/>
      <c r="T48" s="18"/>
      <c r="U48" s="18"/>
      <c r="V48" s="18"/>
      <c r="W48" s="18"/>
    </row>
    <row r="49" ht="18.75" customHeight="1" spans="1:23">
      <c r="A49" s="56" t="s">
        <v>55</v>
      </c>
      <c r="B49" s="9" t="s">
        <v>211</v>
      </c>
      <c r="C49" s="10" t="s">
        <v>212</v>
      </c>
      <c r="D49" s="9" t="s">
        <v>75</v>
      </c>
      <c r="E49" s="9" t="s">
        <v>76</v>
      </c>
      <c r="F49" s="9" t="s">
        <v>213</v>
      </c>
      <c r="G49" s="9" t="s">
        <v>214</v>
      </c>
      <c r="H49" s="18">
        <v>42000</v>
      </c>
      <c r="I49" s="18">
        <v>42000</v>
      </c>
      <c r="J49" s="18"/>
      <c r="K49" s="18"/>
      <c r="L49" s="18">
        <v>42000</v>
      </c>
      <c r="M49" s="18"/>
      <c r="N49" s="18"/>
      <c r="O49" s="18"/>
      <c r="P49" s="24"/>
      <c r="Q49" s="18"/>
      <c r="R49" s="18"/>
      <c r="S49" s="18"/>
      <c r="T49" s="18"/>
      <c r="U49" s="18"/>
      <c r="V49" s="18"/>
      <c r="W49" s="18"/>
    </row>
    <row r="50" ht="18.75" customHeight="1" spans="1:23">
      <c r="A50" s="56" t="s">
        <v>55</v>
      </c>
      <c r="B50" s="9" t="s">
        <v>215</v>
      </c>
      <c r="C50" s="10" t="s">
        <v>216</v>
      </c>
      <c r="D50" s="9" t="s">
        <v>103</v>
      </c>
      <c r="E50" s="9" t="s">
        <v>104</v>
      </c>
      <c r="F50" s="9" t="s">
        <v>167</v>
      </c>
      <c r="G50" s="9" t="s">
        <v>168</v>
      </c>
      <c r="H50" s="18">
        <v>99200.96</v>
      </c>
      <c r="I50" s="18">
        <v>99200.96</v>
      </c>
      <c r="J50" s="18"/>
      <c r="K50" s="18"/>
      <c r="L50" s="18">
        <v>99200.96</v>
      </c>
      <c r="M50" s="18"/>
      <c r="N50" s="18"/>
      <c r="O50" s="18"/>
      <c r="P50" s="24"/>
      <c r="Q50" s="18"/>
      <c r="R50" s="18"/>
      <c r="S50" s="18"/>
      <c r="T50" s="18"/>
      <c r="U50" s="18"/>
      <c r="V50" s="18"/>
      <c r="W50" s="18"/>
    </row>
    <row r="51" ht="18.75" customHeight="1" spans="1:23">
      <c r="A51" s="56" t="s">
        <v>55</v>
      </c>
      <c r="B51" s="9" t="s">
        <v>215</v>
      </c>
      <c r="C51" s="10" t="s">
        <v>216</v>
      </c>
      <c r="D51" s="9" t="s">
        <v>103</v>
      </c>
      <c r="E51" s="9" t="s">
        <v>104</v>
      </c>
      <c r="F51" s="9" t="s">
        <v>167</v>
      </c>
      <c r="G51" s="9" t="s">
        <v>168</v>
      </c>
      <c r="H51" s="18">
        <v>201408</v>
      </c>
      <c r="I51" s="18">
        <v>201408</v>
      </c>
      <c r="J51" s="18"/>
      <c r="K51" s="18"/>
      <c r="L51" s="18">
        <v>201408</v>
      </c>
      <c r="M51" s="18"/>
      <c r="N51" s="18"/>
      <c r="O51" s="18"/>
      <c r="P51" s="24"/>
      <c r="Q51" s="18"/>
      <c r="R51" s="18"/>
      <c r="S51" s="18"/>
      <c r="T51" s="18"/>
      <c r="U51" s="18"/>
      <c r="V51" s="18"/>
      <c r="W51" s="18"/>
    </row>
    <row r="52" ht="18.75" customHeight="1" spans="1:23">
      <c r="A52" s="56" t="s">
        <v>55</v>
      </c>
      <c r="B52" s="9" t="s">
        <v>217</v>
      </c>
      <c r="C52" s="10" t="s">
        <v>218</v>
      </c>
      <c r="D52" s="9" t="s">
        <v>107</v>
      </c>
      <c r="E52" s="9" t="s">
        <v>108</v>
      </c>
      <c r="F52" s="9" t="s">
        <v>198</v>
      </c>
      <c r="G52" s="9" t="s">
        <v>199</v>
      </c>
      <c r="H52" s="18">
        <v>120000</v>
      </c>
      <c r="I52" s="18">
        <v>120000</v>
      </c>
      <c r="J52" s="18"/>
      <c r="K52" s="18"/>
      <c r="L52" s="18">
        <v>120000</v>
      </c>
      <c r="M52" s="18"/>
      <c r="N52" s="18"/>
      <c r="O52" s="18"/>
      <c r="P52" s="24"/>
      <c r="Q52" s="18"/>
      <c r="R52" s="18"/>
      <c r="S52" s="18"/>
      <c r="T52" s="18"/>
      <c r="U52" s="18"/>
      <c r="V52" s="18"/>
      <c r="W52" s="18"/>
    </row>
    <row r="53" ht="18.75" customHeight="1" spans="1:23">
      <c r="A53" s="56" t="s">
        <v>55</v>
      </c>
      <c r="B53" s="9" t="s">
        <v>217</v>
      </c>
      <c r="C53" s="10" t="s">
        <v>218</v>
      </c>
      <c r="D53" s="9" t="s">
        <v>107</v>
      </c>
      <c r="E53" s="9" t="s">
        <v>108</v>
      </c>
      <c r="F53" s="9" t="s">
        <v>196</v>
      </c>
      <c r="G53" s="9" t="s">
        <v>197</v>
      </c>
      <c r="H53" s="18">
        <v>180000</v>
      </c>
      <c r="I53" s="18">
        <v>180000</v>
      </c>
      <c r="J53" s="18"/>
      <c r="K53" s="18"/>
      <c r="L53" s="18">
        <v>180000</v>
      </c>
      <c r="M53" s="18"/>
      <c r="N53" s="18"/>
      <c r="O53" s="18"/>
      <c r="P53" s="24"/>
      <c r="Q53" s="18"/>
      <c r="R53" s="18"/>
      <c r="S53" s="18"/>
      <c r="T53" s="18"/>
      <c r="U53" s="18"/>
      <c r="V53" s="18"/>
      <c r="W53" s="18"/>
    </row>
    <row r="54" ht="18.75" customHeight="1" spans="1:23">
      <c r="A54" s="56" t="s">
        <v>55</v>
      </c>
      <c r="B54" s="9" t="s">
        <v>219</v>
      </c>
      <c r="C54" s="10" t="s">
        <v>220</v>
      </c>
      <c r="D54" s="9" t="s">
        <v>107</v>
      </c>
      <c r="E54" s="9" t="s">
        <v>108</v>
      </c>
      <c r="F54" s="9" t="s">
        <v>221</v>
      </c>
      <c r="G54" s="9" t="s">
        <v>222</v>
      </c>
      <c r="H54" s="18">
        <v>36000</v>
      </c>
      <c r="I54" s="18">
        <v>36000</v>
      </c>
      <c r="J54" s="18"/>
      <c r="K54" s="18"/>
      <c r="L54" s="18">
        <v>36000</v>
      </c>
      <c r="M54" s="18"/>
      <c r="N54" s="18"/>
      <c r="O54" s="18"/>
      <c r="P54" s="24"/>
      <c r="Q54" s="18"/>
      <c r="R54" s="18"/>
      <c r="S54" s="18"/>
      <c r="T54" s="18"/>
      <c r="U54" s="18"/>
      <c r="V54" s="18"/>
      <c r="W54" s="18"/>
    </row>
    <row r="55" ht="18.75" customHeight="1" spans="1:23">
      <c r="A55" s="12" t="s">
        <v>31</v>
      </c>
      <c r="B55" s="12"/>
      <c r="C55" s="12"/>
      <c r="D55" s="12"/>
      <c r="E55" s="12"/>
      <c r="F55" s="12"/>
      <c r="G55" s="12"/>
      <c r="H55" s="18">
        <v>5850880.72</v>
      </c>
      <c r="I55" s="18">
        <v>5850880.72</v>
      </c>
      <c r="J55" s="18"/>
      <c r="K55" s="18"/>
      <c r="L55" s="18">
        <v>5850880.72</v>
      </c>
      <c r="M55" s="18"/>
      <c r="N55" s="18"/>
      <c r="O55" s="18"/>
      <c r="P55" s="18"/>
      <c r="Q55" s="18"/>
      <c r="R55" s="18"/>
      <c r="S55" s="18"/>
      <c r="T55" s="18"/>
      <c r="U55" s="18"/>
      <c r="V55" s="18"/>
      <c r="W55" s="18"/>
    </row>
  </sheetData>
  <mergeCells count="30">
    <mergeCell ref="A3:W3"/>
    <mergeCell ref="A4:G4"/>
    <mergeCell ref="I5:W5"/>
    <mergeCell ref="I6:M6"/>
    <mergeCell ref="N6:P6"/>
    <mergeCell ref="R6:W6"/>
    <mergeCell ref="A55:G55"/>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21"/>
  <sheetViews>
    <sheetView showZeros="0" workbookViewId="0">
      <pane ySplit="1" topLeftCell="A2" activePane="bottomLeft" state="frozen"/>
      <selection/>
      <selection pane="bottomLeft" activeCell="A3" sqref="A3:W3"/>
    </sheetView>
  </sheetViews>
  <sheetFormatPr defaultColWidth="8.85" defaultRowHeight="15" customHeight="1"/>
  <cols>
    <col min="1" max="8" width="28.575" customWidth="1"/>
    <col min="9"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223</v>
      </c>
    </row>
    <row r="3" ht="45" customHeight="1" spans="1:23">
      <c r="A3" s="13" t="s">
        <v>224</v>
      </c>
      <c r="B3" s="13"/>
      <c r="C3" s="13"/>
      <c r="D3" s="13"/>
      <c r="E3" s="13"/>
      <c r="F3" s="13"/>
      <c r="G3" s="13"/>
      <c r="H3" s="13"/>
      <c r="I3" s="13"/>
      <c r="J3" s="13"/>
      <c r="K3" s="13"/>
      <c r="L3" s="13"/>
      <c r="M3" s="13"/>
      <c r="N3" s="13"/>
      <c r="O3" s="13"/>
      <c r="P3" s="13"/>
      <c r="Q3" s="13"/>
      <c r="R3" s="13"/>
      <c r="S3" s="13"/>
      <c r="T3" s="13"/>
      <c r="U3" s="13"/>
      <c r="V3" s="13"/>
      <c r="W3" s="13"/>
    </row>
    <row r="4" ht="18.75" customHeight="1" spans="1:23">
      <c r="A4" s="5" t="str">
        <f>"单位名称："&amp;"元江哈尼族彝族傣族自治县应急管理局"</f>
        <v>单位名称：元江哈尼族彝族傣族自治县应急管理局</v>
      </c>
      <c r="B4" s="5"/>
      <c r="C4" s="5"/>
      <c r="D4" s="5"/>
      <c r="E4" s="5"/>
      <c r="F4" s="5"/>
      <c r="G4" s="5"/>
      <c r="H4" s="5"/>
      <c r="I4" s="53"/>
      <c r="J4" s="53"/>
      <c r="K4" s="53"/>
      <c r="L4" s="53"/>
      <c r="M4" s="53"/>
      <c r="N4" s="6"/>
      <c r="O4" s="6"/>
      <c r="P4" s="6"/>
      <c r="Q4" s="6"/>
      <c r="R4" s="6"/>
      <c r="S4" s="6"/>
      <c r="T4" s="6"/>
      <c r="U4" s="6"/>
      <c r="V4" s="6"/>
      <c r="W4" s="6" t="s">
        <v>28</v>
      </c>
    </row>
    <row r="5" ht="18.75" customHeight="1" spans="1:23">
      <c r="A5" s="14" t="s">
        <v>225</v>
      </c>
      <c r="B5" s="14" t="s">
        <v>146</v>
      </c>
      <c r="C5" s="14" t="s">
        <v>147</v>
      </c>
      <c r="D5" s="14" t="s">
        <v>226</v>
      </c>
      <c r="E5" s="14" t="s">
        <v>148</v>
      </c>
      <c r="F5" s="14" t="s">
        <v>149</v>
      </c>
      <c r="G5" s="14" t="s">
        <v>227</v>
      </c>
      <c r="H5" s="14" t="s">
        <v>151</v>
      </c>
      <c r="I5" s="31" t="s">
        <v>31</v>
      </c>
      <c r="J5" s="31" t="s">
        <v>228</v>
      </c>
      <c r="K5" s="14"/>
      <c r="L5" s="14"/>
      <c r="M5" s="14"/>
      <c r="N5" s="14" t="s">
        <v>153</v>
      </c>
      <c r="O5" s="14"/>
      <c r="P5" s="14"/>
      <c r="Q5" s="14" t="s">
        <v>37</v>
      </c>
      <c r="R5" s="14" t="s">
        <v>62</v>
      </c>
      <c r="S5" s="14"/>
      <c r="T5" s="14"/>
      <c r="U5" s="14"/>
      <c r="V5" s="14"/>
      <c r="W5" s="14"/>
    </row>
    <row r="6" ht="18.75" customHeight="1" spans="1:23">
      <c r="A6" s="14"/>
      <c r="B6" s="14"/>
      <c r="C6" s="14"/>
      <c r="D6" s="14"/>
      <c r="E6" s="14"/>
      <c r="F6" s="14"/>
      <c r="G6" s="14"/>
      <c r="H6" s="14"/>
      <c r="I6" s="31" t="s">
        <v>154</v>
      </c>
      <c r="J6" s="31" t="s">
        <v>34</v>
      </c>
      <c r="K6" s="14"/>
      <c r="L6" s="14" t="s">
        <v>35</v>
      </c>
      <c r="M6" s="14" t="s">
        <v>36</v>
      </c>
      <c r="N6" s="14" t="s">
        <v>34</v>
      </c>
      <c r="O6" s="14" t="s">
        <v>35</v>
      </c>
      <c r="P6" s="14" t="s">
        <v>36</v>
      </c>
      <c r="Q6" s="14" t="s">
        <v>37</v>
      </c>
      <c r="R6" s="14" t="s">
        <v>33</v>
      </c>
      <c r="S6" s="14" t="s">
        <v>40</v>
      </c>
      <c r="T6" s="14" t="s">
        <v>41</v>
      </c>
      <c r="U6" s="14" t="s">
        <v>42</v>
      </c>
      <c r="V6" s="14" t="s">
        <v>43</v>
      </c>
      <c r="W6" s="14" t="s">
        <v>44</v>
      </c>
    </row>
    <row r="7" ht="18.75" customHeight="1" spans="1:23">
      <c r="A7" s="14"/>
      <c r="B7" s="14"/>
      <c r="C7" s="14"/>
      <c r="D7" s="14"/>
      <c r="E7" s="14"/>
      <c r="F7" s="14"/>
      <c r="G7" s="14"/>
      <c r="H7" s="14"/>
      <c r="I7" s="31"/>
      <c r="J7" s="31" t="s">
        <v>34</v>
      </c>
      <c r="K7" s="14"/>
      <c r="L7" s="14" t="s">
        <v>35</v>
      </c>
      <c r="M7" s="14" t="s">
        <v>36</v>
      </c>
      <c r="N7" s="14" t="s">
        <v>34</v>
      </c>
      <c r="O7" s="14" t="s">
        <v>35</v>
      </c>
      <c r="P7" s="14" t="s">
        <v>36</v>
      </c>
      <c r="Q7" s="14"/>
      <c r="R7" s="14" t="s">
        <v>33</v>
      </c>
      <c r="S7" s="14" t="s">
        <v>40</v>
      </c>
      <c r="T7" s="14" t="s">
        <v>41</v>
      </c>
      <c r="U7" s="14" t="s">
        <v>42</v>
      </c>
      <c r="V7" s="14" t="s">
        <v>43</v>
      </c>
      <c r="W7" s="14" t="s">
        <v>44</v>
      </c>
    </row>
    <row r="8" ht="22.65" customHeight="1" spans="1:23">
      <c r="A8" s="14"/>
      <c r="B8" s="14"/>
      <c r="C8" s="14"/>
      <c r="D8" s="14"/>
      <c r="E8" s="14"/>
      <c r="F8" s="14"/>
      <c r="G8" s="14"/>
      <c r="H8" s="14"/>
      <c r="I8" s="31"/>
      <c r="J8" s="31" t="s">
        <v>33</v>
      </c>
      <c r="K8" s="14" t="s">
        <v>229</v>
      </c>
      <c r="L8" s="14"/>
      <c r="M8" s="14"/>
      <c r="N8" s="14"/>
      <c r="O8" s="14"/>
      <c r="P8" s="14"/>
      <c r="Q8" s="14"/>
      <c r="R8" s="14"/>
      <c r="S8" s="14"/>
      <c r="T8" s="14"/>
      <c r="U8" s="14"/>
      <c r="V8" s="14"/>
      <c r="W8" s="14"/>
    </row>
    <row r="9" ht="18.75" customHeight="1" spans="1:23">
      <c r="A9" s="15" t="s">
        <v>45</v>
      </c>
      <c r="B9" s="15">
        <v>2</v>
      </c>
      <c r="C9" s="15">
        <v>3</v>
      </c>
      <c r="D9" s="15">
        <v>4</v>
      </c>
      <c r="E9" s="15">
        <v>5</v>
      </c>
      <c r="F9" s="15">
        <v>6</v>
      </c>
      <c r="G9" s="15">
        <v>7</v>
      </c>
      <c r="H9" s="15">
        <v>8</v>
      </c>
      <c r="I9" s="15">
        <v>9</v>
      </c>
      <c r="J9" s="15">
        <v>10</v>
      </c>
      <c r="K9" s="15">
        <v>11</v>
      </c>
      <c r="L9" s="15">
        <v>12</v>
      </c>
      <c r="M9" s="15">
        <v>13</v>
      </c>
      <c r="N9" s="15">
        <v>14</v>
      </c>
      <c r="O9" s="15">
        <v>15</v>
      </c>
      <c r="P9" s="15">
        <v>16</v>
      </c>
      <c r="Q9" s="15">
        <v>17</v>
      </c>
      <c r="R9" s="15">
        <v>18</v>
      </c>
      <c r="S9" s="15">
        <v>19</v>
      </c>
      <c r="T9" s="15">
        <v>20</v>
      </c>
      <c r="U9" s="15">
        <v>21</v>
      </c>
      <c r="V9" s="15">
        <v>22</v>
      </c>
      <c r="W9" s="15">
        <v>23</v>
      </c>
    </row>
    <row r="10" ht="18.75" customHeight="1" spans="1:23">
      <c r="A10" s="9"/>
      <c r="B10" s="9"/>
      <c r="C10" s="10" t="s">
        <v>230</v>
      </c>
      <c r="D10" s="9"/>
      <c r="E10" s="9"/>
      <c r="F10" s="9"/>
      <c r="G10" s="9"/>
      <c r="H10" s="9"/>
      <c r="I10" s="11">
        <v>36948</v>
      </c>
      <c r="J10" s="11">
        <v>36948</v>
      </c>
      <c r="K10" s="11">
        <v>36948</v>
      </c>
      <c r="L10" s="11"/>
      <c r="M10" s="11"/>
      <c r="N10" s="11"/>
      <c r="O10" s="11"/>
      <c r="P10" s="11"/>
      <c r="Q10" s="11"/>
      <c r="R10" s="11"/>
      <c r="S10" s="11"/>
      <c r="T10" s="11"/>
      <c r="U10" s="11"/>
      <c r="V10" s="11"/>
      <c r="W10" s="11"/>
    </row>
    <row r="11" ht="18.75" customHeight="1" spans="1:23">
      <c r="A11" s="9" t="s">
        <v>231</v>
      </c>
      <c r="B11" s="9" t="s">
        <v>232</v>
      </c>
      <c r="C11" s="10" t="s">
        <v>230</v>
      </c>
      <c r="D11" s="9" t="s">
        <v>55</v>
      </c>
      <c r="E11" s="9" t="s">
        <v>105</v>
      </c>
      <c r="F11" s="9" t="s">
        <v>106</v>
      </c>
      <c r="G11" s="9" t="s">
        <v>233</v>
      </c>
      <c r="H11" s="9" t="s">
        <v>234</v>
      </c>
      <c r="I11" s="11">
        <v>36948</v>
      </c>
      <c r="J11" s="11">
        <v>36948</v>
      </c>
      <c r="K11" s="11">
        <v>36948</v>
      </c>
      <c r="L11" s="11"/>
      <c r="M11" s="11"/>
      <c r="N11" s="11"/>
      <c r="O11" s="11"/>
      <c r="P11" s="11"/>
      <c r="Q11" s="11"/>
      <c r="R11" s="11"/>
      <c r="S11" s="11"/>
      <c r="T11" s="11"/>
      <c r="U11" s="11"/>
      <c r="V11" s="11"/>
      <c r="W11" s="11"/>
    </row>
    <row r="12" ht="18.75" customHeight="1" spans="1:23">
      <c r="A12" s="24"/>
      <c r="B12" s="24"/>
      <c r="C12" s="10" t="s">
        <v>235</v>
      </c>
      <c r="D12" s="24"/>
      <c r="E12" s="24"/>
      <c r="F12" s="24"/>
      <c r="G12" s="24"/>
      <c r="H12" s="24"/>
      <c r="I12" s="11">
        <v>536000</v>
      </c>
      <c r="J12" s="11">
        <v>536000</v>
      </c>
      <c r="K12" s="11">
        <v>536000</v>
      </c>
      <c r="L12" s="11"/>
      <c r="M12" s="11"/>
      <c r="N12" s="11"/>
      <c r="O12" s="11"/>
      <c r="P12" s="24"/>
      <c r="Q12" s="11"/>
      <c r="R12" s="11"/>
      <c r="S12" s="11"/>
      <c r="T12" s="11"/>
      <c r="U12" s="11"/>
      <c r="V12" s="11"/>
      <c r="W12" s="11"/>
    </row>
    <row r="13" ht="18.75" customHeight="1" spans="1:23">
      <c r="A13" s="9" t="s">
        <v>236</v>
      </c>
      <c r="B13" s="9" t="s">
        <v>237</v>
      </c>
      <c r="C13" s="10" t="s">
        <v>235</v>
      </c>
      <c r="D13" s="9" t="s">
        <v>55</v>
      </c>
      <c r="E13" s="9" t="s">
        <v>107</v>
      </c>
      <c r="F13" s="9" t="s">
        <v>108</v>
      </c>
      <c r="G13" s="9" t="s">
        <v>233</v>
      </c>
      <c r="H13" s="9" t="s">
        <v>234</v>
      </c>
      <c r="I13" s="11">
        <v>108000</v>
      </c>
      <c r="J13" s="11">
        <v>108000</v>
      </c>
      <c r="K13" s="11">
        <v>108000</v>
      </c>
      <c r="L13" s="11"/>
      <c r="M13" s="11"/>
      <c r="N13" s="11"/>
      <c r="O13" s="11"/>
      <c r="P13" s="24"/>
      <c r="Q13" s="11"/>
      <c r="R13" s="11"/>
      <c r="S13" s="11"/>
      <c r="T13" s="11"/>
      <c r="U13" s="11"/>
      <c r="V13" s="11"/>
      <c r="W13" s="11"/>
    </row>
    <row r="14" ht="18.75" customHeight="1" spans="1:23">
      <c r="A14" s="9" t="s">
        <v>236</v>
      </c>
      <c r="B14" s="9" t="s">
        <v>237</v>
      </c>
      <c r="C14" s="10" t="s">
        <v>235</v>
      </c>
      <c r="D14" s="9" t="s">
        <v>55</v>
      </c>
      <c r="E14" s="9" t="s">
        <v>107</v>
      </c>
      <c r="F14" s="9" t="s">
        <v>108</v>
      </c>
      <c r="G14" s="9" t="s">
        <v>233</v>
      </c>
      <c r="H14" s="9" t="s">
        <v>234</v>
      </c>
      <c r="I14" s="11">
        <v>428000</v>
      </c>
      <c r="J14" s="11">
        <v>428000</v>
      </c>
      <c r="K14" s="11">
        <v>428000</v>
      </c>
      <c r="L14" s="11"/>
      <c r="M14" s="11"/>
      <c r="N14" s="11"/>
      <c r="O14" s="11"/>
      <c r="P14" s="24"/>
      <c r="Q14" s="11"/>
      <c r="R14" s="11"/>
      <c r="S14" s="11"/>
      <c r="T14" s="11"/>
      <c r="U14" s="11"/>
      <c r="V14" s="11"/>
      <c r="W14" s="11"/>
    </row>
    <row r="15" ht="18.75" customHeight="1" spans="1:23">
      <c r="A15" s="24"/>
      <c r="B15" s="24"/>
      <c r="C15" s="10" t="s">
        <v>238</v>
      </c>
      <c r="D15" s="24"/>
      <c r="E15" s="24"/>
      <c r="F15" s="24"/>
      <c r="G15" s="24"/>
      <c r="H15" s="24"/>
      <c r="I15" s="11">
        <v>462000</v>
      </c>
      <c r="J15" s="11">
        <v>462000</v>
      </c>
      <c r="K15" s="11">
        <v>462000</v>
      </c>
      <c r="L15" s="11"/>
      <c r="M15" s="11"/>
      <c r="N15" s="11"/>
      <c r="O15" s="11"/>
      <c r="P15" s="24"/>
      <c r="Q15" s="11"/>
      <c r="R15" s="11"/>
      <c r="S15" s="11"/>
      <c r="T15" s="11"/>
      <c r="U15" s="11"/>
      <c r="V15" s="11"/>
      <c r="W15" s="11"/>
    </row>
    <row r="16" ht="18.75" customHeight="1" spans="1:23">
      <c r="A16" s="9" t="s">
        <v>236</v>
      </c>
      <c r="B16" s="9" t="s">
        <v>239</v>
      </c>
      <c r="C16" s="10" t="s">
        <v>238</v>
      </c>
      <c r="D16" s="9" t="s">
        <v>55</v>
      </c>
      <c r="E16" s="9" t="s">
        <v>115</v>
      </c>
      <c r="F16" s="9" t="s">
        <v>116</v>
      </c>
      <c r="G16" s="9" t="s">
        <v>198</v>
      </c>
      <c r="H16" s="9" t="s">
        <v>199</v>
      </c>
      <c r="I16" s="11">
        <v>462000</v>
      </c>
      <c r="J16" s="11">
        <v>462000</v>
      </c>
      <c r="K16" s="11">
        <v>462000</v>
      </c>
      <c r="L16" s="11"/>
      <c r="M16" s="11"/>
      <c r="N16" s="11"/>
      <c r="O16" s="11"/>
      <c r="P16" s="24"/>
      <c r="Q16" s="11"/>
      <c r="R16" s="11"/>
      <c r="S16" s="11"/>
      <c r="T16" s="11"/>
      <c r="U16" s="11"/>
      <c r="V16" s="11"/>
      <c r="W16" s="11"/>
    </row>
    <row r="17" ht="18.75" customHeight="1" spans="1:23">
      <c r="A17" s="24"/>
      <c r="B17" s="24"/>
      <c r="C17" s="10" t="s">
        <v>240</v>
      </c>
      <c r="D17" s="24"/>
      <c r="E17" s="24"/>
      <c r="F17" s="24"/>
      <c r="G17" s="24"/>
      <c r="H17" s="24"/>
      <c r="I17" s="11">
        <v>8316</v>
      </c>
      <c r="J17" s="11">
        <v>8316</v>
      </c>
      <c r="K17" s="11">
        <v>8316</v>
      </c>
      <c r="L17" s="11"/>
      <c r="M17" s="11"/>
      <c r="N17" s="11"/>
      <c r="O17" s="11"/>
      <c r="P17" s="24"/>
      <c r="Q17" s="11"/>
      <c r="R17" s="11"/>
      <c r="S17" s="11"/>
      <c r="T17" s="11"/>
      <c r="U17" s="11"/>
      <c r="V17" s="11"/>
      <c r="W17" s="11"/>
    </row>
    <row r="18" ht="18.75" customHeight="1" spans="1:23">
      <c r="A18" s="9" t="s">
        <v>231</v>
      </c>
      <c r="B18" s="9" t="s">
        <v>241</v>
      </c>
      <c r="C18" s="10" t="s">
        <v>240</v>
      </c>
      <c r="D18" s="9" t="s">
        <v>55</v>
      </c>
      <c r="E18" s="9" t="s">
        <v>81</v>
      </c>
      <c r="F18" s="9" t="s">
        <v>82</v>
      </c>
      <c r="G18" s="9" t="s">
        <v>213</v>
      </c>
      <c r="H18" s="9" t="s">
        <v>214</v>
      </c>
      <c r="I18" s="11">
        <v>8316</v>
      </c>
      <c r="J18" s="11">
        <v>8316</v>
      </c>
      <c r="K18" s="11">
        <v>8316</v>
      </c>
      <c r="L18" s="11"/>
      <c r="M18" s="11"/>
      <c r="N18" s="11"/>
      <c r="O18" s="11"/>
      <c r="P18" s="24"/>
      <c r="Q18" s="11"/>
      <c r="R18" s="11"/>
      <c r="S18" s="11"/>
      <c r="T18" s="11"/>
      <c r="U18" s="11"/>
      <c r="V18" s="11"/>
      <c r="W18" s="11"/>
    </row>
    <row r="19" ht="18.75" customHeight="1" spans="1:23">
      <c r="A19" s="24"/>
      <c r="B19" s="24"/>
      <c r="C19" s="10" t="s">
        <v>242</v>
      </c>
      <c r="D19" s="24"/>
      <c r="E19" s="24"/>
      <c r="F19" s="24"/>
      <c r="G19" s="24"/>
      <c r="H19" s="24"/>
      <c r="I19" s="11">
        <v>369600</v>
      </c>
      <c r="J19" s="11">
        <v>369600</v>
      </c>
      <c r="K19" s="11">
        <v>369600</v>
      </c>
      <c r="L19" s="11"/>
      <c r="M19" s="11"/>
      <c r="N19" s="11"/>
      <c r="O19" s="11"/>
      <c r="P19" s="24"/>
      <c r="Q19" s="11"/>
      <c r="R19" s="11"/>
      <c r="S19" s="11"/>
      <c r="T19" s="11"/>
      <c r="U19" s="11"/>
      <c r="V19" s="11"/>
      <c r="W19" s="11"/>
    </row>
    <row r="20" ht="18.75" customHeight="1" spans="1:23">
      <c r="A20" s="9" t="s">
        <v>231</v>
      </c>
      <c r="B20" s="9" t="s">
        <v>243</v>
      </c>
      <c r="C20" s="10" t="s">
        <v>242</v>
      </c>
      <c r="D20" s="9" t="s">
        <v>55</v>
      </c>
      <c r="E20" s="9" t="s">
        <v>111</v>
      </c>
      <c r="F20" s="9" t="s">
        <v>112</v>
      </c>
      <c r="G20" s="9" t="s">
        <v>233</v>
      </c>
      <c r="H20" s="9" t="s">
        <v>234</v>
      </c>
      <c r="I20" s="11">
        <v>369600</v>
      </c>
      <c r="J20" s="11">
        <v>369600</v>
      </c>
      <c r="K20" s="11">
        <v>369600</v>
      </c>
      <c r="L20" s="11"/>
      <c r="M20" s="11"/>
      <c r="N20" s="11"/>
      <c r="O20" s="11"/>
      <c r="P20" s="24"/>
      <c r="Q20" s="11"/>
      <c r="R20" s="11"/>
      <c r="S20" s="11"/>
      <c r="T20" s="11"/>
      <c r="U20" s="11"/>
      <c r="V20" s="11"/>
      <c r="W20" s="11"/>
    </row>
    <row r="21" ht="18.75" customHeight="1" spans="1:23">
      <c r="A21" s="12" t="s">
        <v>31</v>
      </c>
      <c r="B21" s="12"/>
      <c r="C21" s="12"/>
      <c r="D21" s="12"/>
      <c r="E21" s="12"/>
      <c r="F21" s="12"/>
      <c r="G21" s="12"/>
      <c r="H21" s="12"/>
      <c r="I21" s="11">
        <v>1412864</v>
      </c>
      <c r="J21" s="11">
        <v>1412864</v>
      </c>
      <c r="K21" s="11">
        <v>1412864</v>
      </c>
      <c r="L21" s="11"/>
      <c r="M21" s="11"/>
      <c r="N21" s="11"/>
      <c r="O21" s="11"/>
      <c r="P21" s="11"/>
      <c r="Q21" s="11"/>
      <c r="R21" s="11"/>
      <c r="S21" s="11"/>
      <c r="T21" s="11"/>
      <c r="U21" s="11"/>
      <c r="V21" s="11"/>
      <c r="W21" s="11"/>
    </row>
  </sheetData>
  <mergeCells count="28">
    <mergeCell ref="A3:W3"/>
    <mergeCell ref="A4:H4"/>
    <mergeCell ref="J5:M5"/>
    <mergeCell ref="N5:P5"/>
    <mergeCell ref="R5:W5"/>
    <mergeCell ref="A21:H21"/>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49"/>
  <sheetViews>
    <sheetView showZeros="0" workbookViewId="0">
      <pane ySplit="1" topLeftCell="A2" activePane="bottomLeft" state="frozen"/>
      <selection/>
      <selection pane="bottomLeft" activeCell="A3" sqref="A3:J3"/>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32"/>
      <c r="B1" s="32"/>
      <c r="C1" s="32"/>
      <c r="D1" s="32"/>
      <c r="E1" s="32"/>
      <c r="F1" s="32"/>
      <c r="G1" s="32"/>
      <c r="H1" s="32"/>
      <c r="I1" s="32"/>
      <c r="J1" s="32"/>
    </row>
    <row r="2" customHeight="1" spans="1:10">
      <c r="A2" s="21" t="s">
        <v>244</v>
      </c>
      <c r="B2" s="21"/>
      <c r="C2" s="21"/>
      <c r="D2" s="21"/>
      <c r="E2" s="21"/>
      <c r="F2" s="21"/>
      <c r="G2" s="21"/>
      <c r="H2" s="21"/>
      <c r="I2" s="21"/>
      <c r="J2" s="21"/>
    </row>
    <row r="3" ht="45" customHeight="1" spans="1:10">
      <c r="A3" s="26" t="s">
        <v>245</v>
      </c>
      <c r="B3" s="13"/>
      <c r="C3" s="13"/>
      <c r="D3" s="13"/>
      <c r="E3" s="13"/>
      <c r="F3" s="27"/>
      <c r="G3" s="13"/>
      <c r="H3" s="27"/>
      <c r="I3" s="27"/>
      <c r="J3" s="13"/>
    </row>
    <row r="4" ht="20.25" customHeight="1" spans="1:10">
      <c r="A4" s="20" t="str">
        <f>"单位名称："&amp;"元江哈尼族彝族傣族自治县应急管理局"</f>
        <v>单位名称：元江哈尼族彝族傣族自治县应急管理局</v>
      </c>
      <c r="B4" s="20"/>
      <c r="C4" s="20"/>
      <c r="D4" s="20"/>
      <c r="E4" s="20"/>
      <c r="F4" s="20"/>
      <c r="G4" s="20"/>
      <c r="H4" s="20"/>
      <c r="I4" s="20"/>
      <c r="J4" s="20"/>
    </row>
    <row r="5" ht="20.25" customHeight="1" spans="1:10">
      <c r="A5" s="35" t="s">
        <v>246</v>
      </c>
      <c r="B5" s="35" t="s">
        <v>247</v>
      </c>
      <c r="C5" s="35" t="s">
        <v>248</v>
      </c>
      <c r="D5" s="35" t="s">
        <v>249</v>
      </c>
      <c r="E5" s="35" t="s">
        <v>250</v>
      </c>
      <c r="F5" s="35" t="s">
        <v>251</v>
      </c>
      <c r="G5" s="35" t="s">
        <v>252</v>
      </c>
      <c r="H5" s="35" t="s">
        <v>253</v>
      </c>
      <c r="I5" s="35" t="s">
        <v>254</v>
      </c>
      <c r="J5" s="35" t="s">
        <v>255</v>
      </c>
    </row>
    <row r="6" ht="46.5" customHeight="1" spans="1:10">
      <c r="A6" s="35"/>
      <c r="B6" s="35"/>
      <c r="C6" s="35"/>
      <c r="D6" s="35"/>
      <c r="E6" s="35"/>
      <c r="F6" s="35"/>
      <c r="G6" s="35"/>
      <c r="H6" s="35"/>
      <c r="I6" s="35"/>
      <c r="J6" s="35"/>
    </row>
    <row r="7" ht="20.25" customHeight="1" spans="1:10">
      <c r="A7" s="36">
        <v>1</v>
      </c>
      <c r="B7" s="36">
        <v>2</v>
      </c>
      <c r="C7" s="36">
        <v>3</v>
      </c>
      <c r="D7" s="36">
        <v>4</v>
      </c>
      <c r="E7" s="36">
        <v>5</v>
      </c>
      <c r="F7" s="36">
        <v>6</v>
      </c>
      <c r="G7" s="36">
        <v>7</v>
      </c>
      <c r="H7" s="36">
        <v>8</v>
      </c>
      <c r="I7" s="36">
        <v>9</v>
      </c>
      <c r="J7" s="36">
        <v>10</v>
      </c>
    </row>
    <row r="8" ht="20.25" customHeight="1" spans="1:10">
      <c r="A8" t="s">
        <v>55</v>
      </c>
      <c r="B8" s="24"/>
      <c r="C8" s="24"/>
      <c r="E8" s="41"/>
      <c r="F8" s="41"/>
      <c r="G8" s="41"/>
      <c r="H8" s="41"/>
      <c r="I8" s="41"/>
      <c r="J8" s="41"/>
    </row>
    <row r="9" ht="90" spans="1:10">
      <c r="A9" s="50" t="s">
        <v>235</v>
      </c>
      <c r="B9" s="24" t="s">
        <v>256</v>
      </c>
      <c r="C9" s="25"/>
      <c r="D9" s="25"/>
      <c r="E9" s="41"/>
      <c r="F9" s="41"/>
      <c r="G9" s="41"/>
      <c r="H9" s="41"/>
      <c r="I9" s="41"/>
      <c r="J9" s="41"/>
    </row>
    <row r="10" ht="20.25" customHeight="1" spans="1:10">
      <c r="A10" s="24"/>
      <c r="B10" s="24"/>
      <c r="C10" s="24" t="s">
        <v>257</v>
      </c>
      <c r="D10" s="51" t="s">
        <v>258</v>
      </c>
      <c r="E10" s="52" t="s">
        <v>259</v>
      </c>
      <c r="F10" s="42" t="s">
        <v>260</v>
      </c>
      <c r="G10" s="25" t="s">
        <v>261</v>
      </c>
      <c r="H10" s="42" t="s">
        <v>262</v>
      </c>
      <c r="I10" s="42" t="s">
        <v>263</v>
      </c>
      <c r="J10" s="52" t="s">
        <v>264</v>
      </c>
    </row>
    <row r="11" ht="20.25" customHeight="1" spans="1:10">
      <c r="A11" s="24"/>
      <c r="B11" s="24"/>
      <c r="C11" s="24" t="s">
        <v>257</v>
      </c>
      <c r="D11" s="51" t="s">
        <v>258</v>
      </c>
      <c r="E11" s="52" t="s">
        <v>265</v>
      </c>
      <c r="F11" s="42" t="s">
        <v>260</v>
      </c>
      <c r="G11" s="25" t="s">
        <v>261</v>
      </c>
      <c r="H11" s="42" t="s">
        <v>262</v>
      </c>
      <c r="I11" s="42" t="s">
        <v>263</v>
      </c>
      <c r="J11" s="52" t="s">
        <v>266</v>
      </c>
    </row>
    <row r="12" ht="22.5" spans="1:10">
      <c r="A12" s="24"/>
      <c r="B12" s="24"/>
      <c r="C12" s="24" t="s">
        <v>267</v>
      </c>
      <c r="D12" s="51" t="s">
        <v>268</v>
      </c>
      <c r="E12" s="52" t="s">
        <v>269</v>
      </c>
      <c r="F12" s="42" t="s">
        <v>270</v>
      </c>
      <c r="G12" s="25" t="s">
        <v>271</v>
      </c>
      <c r="H12" s="42"/>
      <c r="I12" s="42" t="s">
        <v>272</v>
      </c>
      <c r="J12" s="52" t="s">
        <v>273</v>
      </c>
    </row>
    <row r="13" ht="20.25" customHeight="1" spans="1:10">
      <c r="A13" s="24"/>
      <c r="B13" s="24"/>
      <c r="C13" s="24" t="s">
        <v>267</v>
      </c>
      <c r="D13" s="51" t="s">
        <v>268</v>
      </c>
      <c r="E13" s="52" t="s">
        <v>274</v>
      </c>
      <c r="F13" s="42" t="s">
        <v>260</v>
      </c>
      <c r="G13" s="25" t="s">
        <v>49</v>
      </c>
      <c r="H13" s="42" t="s">
        <v>275</v>
      </c>
      <c r="I13" s="42" t="s">
        <v>263</v>
      </c>
      <c r="J13" s="52" t="s">
        <v>276</v>
      </c>
    </row>
    <row r="14" ht="20.25" customHeight="1" spans="1:10">
      <c r="A14" s="24"/>
      <c r="B14" s="24"/>
      <c r="C14" s="24" t="s">
        <v>277</v>
      </c>
      <c r="D14" s="51" t="s">
        <v>278</v>
      </c>
      <c r="E14" s="52" t="s">
        <v>279</v>
      </c>
      <c r="F14" s="42" t="s">
        <v>260</v>
      </c>
      <c r="G14" s="25" t="s">
        <v>280</v>
      </c>
      <c r="H14" s="42" t="s">
        <v>262</v>
      </c>
      <c r="I14" s="42" t="s">
        <v>263</v>
      </c>
      <c r="J14" s="52" t="s">
        <v>281</v>
      </c>
    </row>
    <row r="15" ht="67.5" spans="1:10">
      <c r="A15" s="50" t="s">
        <v>242</v>
      </c>
      <c r="B15" s="24" t="s">
        <v>282</v>
      </c>
      <c r="C15" s="24"/>
      <c r="D15" s="24"/>
      <c r="E15" s="24"/>
      <c r="F15" s="24"/>
      <c r="G15" s="24"/>
      <c r="H15" s="24"/>
      <c r="I15" s="24"/>
      <c r="J15" s="24"/>
    </row>
    <row r="16" ht="20.25" customHeight="1" spans="1:10">
      <c r="A16" s="24"/>
      <c r="B16" s="24"/>
      <c r="C16" s="24" t="s">
        <v>257</v>
      </c>
      <c r="D16" s="51" t="s">
        <v>258</v>
      </c>
      <c r="E16" s="52" t="s">
        <v>283</v>
      </c>
      <c r="F16" s="42" t="s">
        <v>260</v>
      </c>
      <c r="G16" s="25" t="s">
        <v>284</v>
      </c>
      <c r="H16" s="42" t="s">
        <v>285</v>
      </c>
      <c r="I16" s="42" t="s">
        <v>263</v>
      </c>
      <c r="J16" s="52" t="s">
        <v>286</v>
      </c>
    </row>
    <row r="17" ht="22.5" spans="1:10">
      <c r="A17" s="24"/>
      <c r="B17" s="24"/>
      <c r="C17" s="24" t="s">
        <v>257</v>
      </c>
      <c r="D17" s="51" t="s">
        <v>258</v>
      </c>
      <c r="E17" s="52" t="s">
        <v>287</v>
      </c>
      <c r="F17" s="42" t="s">
        <v>260</v>
      </c>
      <c r="G17" s="25" t="s">
        <v>288</v>
      </c>
      <c r="H17" s="42" t="s">
        <v>262</v>
      </c>
      <c r="I17" s="42" t="s">
        <v>263</v>
      </c>
      <c r="J17" s="52" t="s">
        <v>289</v>
      </c>
    </row>
    <row r="18" ht="20.25" customHeight="1" spans="1:10">
      <c r="A18" s="24"/>
      <c r="B18" s="24"/>
      <c r="C18" s="24" t="s">
        <v>257</v>
      </c>
      <c r="D18" s="51" t="s">
        <v>258</v>
      </c>
      <c r="E18" s="52" t="s">
        <v>290</v>
      </c>
      <c r="F18" s="42" t="s">
        <v>260</v>
      </c>
      <c r="G18" s="25" t="s">
        <v>53</v>
      </c>
      <c r="H18" s="42" t="s">
        <v>291</v>
      </c>
      <c r="I18" s="42" t="s">
        <v>263</v>
      </c>
      <c r="J18" s="52" t="s">
        <v>290</v>
      </c>
    </row>
    <row r="19" ht="20.25" customHeight="1" spans="1:10">
      <c r="A19" s="24"/>
      <c r="B19" s="24"/>
      <c r="C19" s="24" t="s">
        <v>257</v>
      </c>
      <c r="D19" s="51" t="s">
        <v>292</v>
      </c>
      <c r="E19" s="52" t="s">
        <v>293</v>
      </c>
      <c r="F19" s="42" t="s">
        <v>270</v>
      </c>
      <c r="G19" s="25" t="s">
        <v>294</v>
      </c>
      <c r="H19" s="42"/>
      <c r="I19" s="42" t="s">
        <v>272</v>
      </c>
      <c r="J19" s="52" t="s">
        <v>293</v>
      </c>
    </row>
    <row r="20" ht="20.25" customHeight="1" spans="1:10">
      <c r="A20" s="24"/>
      <c r="B20" s="24"/>
      <c r="C20" s="24" t="s">
        <v>257</v>
      </c>
      <c r="D20" s="51" t="s">
        <v>292</v>
      </c>
      <c r="E20" s="52" t="s">
        <v>295</v>
      </c>
      <c r="F20" s="42" t="s">
        <v>270</v>
      </c>
      <c r="G20" s="25" t="s">
        <v>261</v>
      </c>
      <c r="H20" s="42" t="s">
        <v>262</v>
      </c>
      <c r="I20" s="42" t="s">
        <v>263</v>
      </c>
      <c r="J20" s="52" t="s">
        <v>295</v>
      </c>
    </row>
    <row r="21" ht="22.5" spans="1:10">
      <c r="A21" s="24"/>
      <c r="B21" s="24"/>
      <c r="C21" s="24" t="s">
        <v>257</v>
      </c>
      <c r="D21" s="51" t="s">
        <v>296</v>
      </c>
      <c r="E21" s="52" t="s">
        <v>297</v>
      </c>
      <c r="F21" s="42" t="s">
        <v>298</v>
      </c>
      <c r="G21" s="25" t="s">
        <v>299</v>
      </c>
      <c r="H21" s="42" t="s">
        <v>300</v>
      </c>
      <c r="I21" s="42" t="s">
        <v>263</v>
      </c>
      <c r="J21" s="52" t="s">
        <v>297</v>
      </c>
    </row>
    <row r="22" ht="20.25" customHeight="1" spans="1:10">
      <c r="A22" s="24"/>
      <c r="B22" s="24"/>
      <c r="C22" s="24" t="s">
        <v>267</v>
      </c>
      <c r="D22" s="51" t="s">
        <v>301</v>
      </c>
      <c r="E22" s="52" t="s">
        <v>302</v>
      </c>
      <c r="F22" s="42" t="s">
        <v>270</v>
      </c>
      <c r="G22" s="25" t="s">
        <v>303</v>
      </c>
      <c r="H22" s="42"/>
      <c r="I22" s="42" t="s">
        <v>272</v>
      </c>
      <c r="J22" s="52" t="s">
        <v>304</v>
      </c>
    </row>
    <row r="23" ht="20.25" customHeight="1" spans="1:10">
      <c r="A23" s="24"/>
      <c r="B23" s="24"/>
      <c r="C23" s="24" t="s">
        <v>277</v>
      </c>
      <c r="D23" s="51" t="s">
        <v>278</v>
      </c>
      <c r="E23" s="52" t="s">
        <v>305</v>
      </c>
      <c r="F23" s="42" t="s">
        <v>260</v>
      </c>
      <c r="G23" s="25" t="s">
        <v>306</v>
      </c>
      <c r="H23" s="42" t="s">
        <v>262</v>
      </c>
      <c r="I23" s="42" t="s">
        <v>263</v>
      </c>
      <c r="J23" s="52" t="s">
        <v>305</v>
      </c>
    </row>
    <row r="24" ht="22.5" spans="1:10">
      <c r="A24" s="50" t="s">
        <v>240</v>
      </c>
      <c r="B24" s="24" t="s">
        <v>307</v>
      </c>
      <c r="C24" s="24"/>
      <c r="D24" s="24"/>
      <c r="E24" s="24"/>
      <c r="F24" s="24"/>
      <c r="G24" s="24"/>
      <c r="H24" s="24"/>
      <c r="I24" s="24"/>
      <c r="J24" s="24"/>
    </row>
    <row r="25" ht="20.25" customHeight="1" spans="1:10">
      <c r="A25" s="24"/>
      <c r="B25" s="24"/>
      <c r="C25" s="24" t="s">
        <v>257</v>
      </c>
      <c r="D25" s="51" t="s">
        <v>258</v>
      </c>
      <c r="E25" s="52" t="s">
        <v>308</v>
      </c>
      <c r="F25" s="42" t="s">
        <v>270</v>
      </c>
      <c r="G25" s="25" t="s">
        <v>309</v>
      </c>
      <c r="H25" s="42" t="s">
        <v>310</v>
      </c>
      <c r="I25" s="42" t="s">
        <v>263</v>
      </c>
      <c r="J25" s="52" t="s">
        <v>311</v>
      </c>
    </row>
    <row r="26" ht="20.25" customHeight="1" spans="1:10">
      <c r="A26" s="24"/>
      <c r="B26" s="24"/>
      <c r="C26" s="24" t="s">
        <v>257</v>
      </c>
      <c r="D26" s="51" t="s">
        <v>258</v>
      </c>
      <c r="E26" s="52" t="s">
        <v>312</v>
      </c>
      <c r="F26" s="42" t="s">
        <v>270</v>
      </c>
      <c r="G26" s="25" t="s">
        <v>313</v>
      </c>
      <c r="H26" s="42" t="s">
        <v>314</v>
      </c>
      <c r="I26" s="42" t="s">
        <v>263</v>
      </c>
      <c r="J26" s="52" t="s">
        <v>315</v>
      </c>
    </row>
    <row r="27" ht="20.25" customHeight="1" spans="1:10">
      <c r="A27" s="24"/>
      <c r="B27" s="24"/>
      <c r="C27" s="24" t="s">
        <v>257</v>
      </c>
      <c r="D27" s="51" t="s">
        <v>258</v>
      </c>
      <c r="E27" s="52" t="s">
        <v>316</v>
      </c>
      <c r="F27" s="42" t="s">
        <v>270</v>
      </c>
      <c r="G27" s="25" t="s">
        <v>317</v>
      </c>
      <c r="H27" s="42" t="s">
        <v>318</v>
      </c>
      <c r="I27" s="42" t="s">
        <v>263</v>
      </c>
      <c r="J27" s="52" t="s">
        <v>319</v>
      </c>
    </row>
    <row r="28" ht="20.25" customHeight="1" spans="1:10">
      <c r="A28" s="24"/>
      <c r="B28" s="24"/>
      <c r="C28" s="24" t="s">
        <v>257</v>
      </c>
      <c r="D28" s="51" t="s">
        <v>296</v>
      </c>
      <c r="E28" s="52" t="s">
        <v>320</v>
      </c>
      <c r="F28" s="42" t="s">
        <v>270</v>
      </c>
      <c r="G28" s="25" t="s">
        <v>321</v>
      </c>
      <c r="H28" s="42" t="s">
        <v>275</v>
      </c>
      <c r="I28" s="42" t="s">
        <v>263</v>
      </c>
      <c r="J28" s="52" t="s">
        <v>320</v>
      </c>
    </row>
    <row r="29" ht="20.25" customHeight="1" spans="1:10">
      <c r="A29" s="24"/>
      <c r="B29" s="24"/>
      <c r="C29" s="24" t="s">
        <v>257</v>
      </c>
      <c r="D29" s="51" t="s">
        <v>322</v>
      </c>
      <c r="E29" s="52" t="s">
        <v>323</v>
      </c>
      <c r="F29" s="42" t="s">
        <v>270</v>
      </c>
      <c r="G29" s="25" t="s">
        <v>317</v>
      </c>
      <c r="H29" s="42" t="s">
        <v>318</v>
      </c>
      <c r="I29" s="42" t="s">
        <v>263</v>
      </c>
      <c r="J29" s="52" t="s">
        <v>324</v>
      </c>
    </row>
    <row r="30" ht="20.25" customHeight="1" spans="1:10">
      <c r="A30" s="24"/>
      <c r="B30" s="24"/>
      <c r="C30" s="24" t="s">
        <v>267</v>
      </c>
      <c r="D30" s="51" t="s">
        <v>301</v>
      </c>
      <c r="E30" s="52" t="s">
        <v>325</v>
      </c>
      <c r="F30" s="42" t="s">
        <v>270</v>
      </c>
      <c r="G30" s="25" t="s">
        <v>280</v>
      </c>
      <c r="H30" s="42" t="s">
        <v>262</v>
      </c>
      <c r="I30" s="42" t="s">
        <v>263</v>
      </c>
      <c r="J30" s="52" t="s">
        <v>325</v>
      </c>
    </row>
    <row r="31" ht="20.25" customHeight="1" spans="1:10">
      <c r="A31" s="24"/>
      <c r="B31" s="24"/>
      <c r="C31" s="24" t="s">
        <v>277</v>
      </c>
      <c r="D31" s="51" t="s">
        <v>278</v>
      </c>
      <c r="E31" s="52" t="s">
        <v>326</v>
      </c>
      <c r="F31" s="42" t="s">
        <v>260</v>
      </c>
      <c r="G31" s="25" t="s">
        <v>280</v>
      </c>
      <c r="H31" s="42" t="s">
        <v>262</v>
      </c>
      <c r="I31" s="42" t="s">
        <v>263</v>
      </c>
      <c r="J31" s="52" t="s">
        <v>326</v>
      </c>
    </row>
    <row r="32" ht="101.25" spans="1:10">
      <c r="A32" s="50" t="s">
        <v>238</v>
      </c>
      <c r="B32" s="24" t="s">
        <v>327</v>
      </c>
      <c r="C32" s="24"/>
      <c r="D32" s="24"/>
      <c r="E32" s="24"/>
      <c r="F32" s="24"/>
      <c r="G32" s="24"/>
      <c r="H32" s="24"/>
      <c r="I32" s="24"/>
      <c r="J32" s="24"/>
    </row>
    <row r="33" ht="20.25" customHeight="1" spans="1:10">
      <c r="A33" s="24"/>
      <c r="B33" s="24"/>
      <c r="C33" s="24" t="s">
        <v>257</v>
      </c>
      <c r="D33" s="51" t="s">
        <v>258</v>
      </c>
      <c r="E33" s="52" t="s">
        <v>328</v>
      </c>
      <c r="F33" s="42" t="s">
        <v>260</v>
      </c>
      <c r="G33" s="25" t="s">
        <v>46</v>
      </c>
      <c r="H33" s="42" t="s">
        <v>329</v>
      </c>
      <c r="I33" s="42" t="s">
        <v>263</v>
      </c>
      <c r="J33" s="52" t="s">
        <v>328</v>
      </c>
    </row>
    <row r="34" ht="20.25" customHeight="1" spans="1:10">
      <c r="A34" s="24"/>
      <c r="B34" s="24"/>
      <c r="C34" s="24" t="s">
        <v>257</v>
      </c>
      <c r="D34" s="51" t="s">
        <v>258</v>
      </c>
      <c r="E34" s="52" t="s">
        <v>330</v>
      </c>
      <c r="F34" s="42" t="s">
        <v>270</v>
      </c>
      <c r="G34" s="25" t="s">
        <v>70</v>
      </c>
      <c r="H34" s="42" t="s">
        <v>291</v>
      </c>
      <c r="I34" s="42" t="s">
        <v>263</v>
      </c>
      <c r="J34" s="52" t="s">
        <v>330</v>
      </c>
    </row>
    <row r="35" ht="20.25" customHeight="1" spans="1:10">
      <c r="A35" s="24"/>
      <c r="B35" s="24"/>
      <c r="C35" s="24" t="s">
        <v>257</v>
      </c>
      <c r="D35" s="51" t="s">
        <v>292</v>
      </c>
      <c r="E35" s="52" t="s">
        <v>331</v>
      </c>
      <c r="F35" s="42" t="s">
        <v>260</v>
      </c>
      <c r="G35" s="25" t="s">
        <v>306</v>
      </c>
      <c r="H35" s="42" t="s">
        <v>262</v>
      </c>
      <c r="I35" s="42" t="s">
        <v>263</v>
      </c>
      <c r="J35" s="52" t="s">
        <v>331</v>
      </c>
    </row>
    <row r="36" ht="20.25" customHeight="1" spans="1:10">
      <c r="A36" s="24"/>
      <c r="B36" s="24"/>
      <c r="C36" s="24" t="s">
        <v>257</v>
      </c>
      <c r="D36" s="51" t="s">
        <v>292</v>
      </c>
      <c r="E36" s="52" t="s">
        <v>332</v>
      </c>
      <c r="F36" s="42" t="s">
        <v>260</v>
      </c>
      <c r="G36" s="25" t="s">
        <v>280</v>
      </c>
      <c r="H36" s="42" t="s">
        <v>262</v>
      </c>
      <c r="I36" s="42" t="s">
        <v>263</v>
      </c>
      <c r="J36" s="52" t="s">
        <v>332</v>
      </c>
    </row>
    <row r="37" ht="20.25" customHeight="1" spans="1:10">
      <c r="A37" s="24"/>
      <c r="B37" s="24"/>
      <c r="C37" s="24" t="s">
        <v>257</v>
      </c>
      <c r="D37" s="51" t="s">
        <v>292</v>
      </c>
      <c r="E37" s="52" t="s">
        <v>333</v>
      </c>
      <c r="F37" s="42" t="s">
        <v>270</v>
      </c>
      <c r="G37" s="25" t="s">
        <v>334</v>
      </c>
      <c r="H37" s="42" t="s">
        <v>262</v>
      </c>
      <c r="I37" s="42" t="s">
        <v>263</v>
      </c>
      <c r="J37" s="52" t="s">
        <v>333</v>
      </c>
    </row>
    <row r="38" ht="20.25" customHeight="1" spans="1:10">
      <c r="A38" s="24"/>
      <c r="B38" s="24"/>
      <c r="C38" s="24" t="s">
        <v>257</v>
      </c>
      <c r="D38" s="51" t="s">
        <v>292</v>
      </c>
      <c r="E38" s="52" t="s">
        <v>335</v>
      </c>
      <c r="F38" s="42" t="s">
        <v>270</v>
      </c>
      <c r="G38" s="25" t="s">
        <v>261</v>
      </c>
      <c r="H38" s="42" t="s">
        <v>262</v>
      </c>
      <c r="I38" s="42" t="s">
        <v>263</v>
      </c>
      <c r="J38" s="52" t="s">
        <v>335</v>
      </c>
    </row>
    <row r="39" ht="20.25" customHeight="1" spans="1:10">
      <c r="A39" s="24"/>
      <c r="B39" s="24"/>
      <c r="C39" s="24" t="s">
        <v>257</v>
      </c>
      <c r="D39" s="51" t="s">
        <v>296</v>
      </c>
      <c r="E39" s="52" t="s">
        <v>336</v>
      </c>
      <c r="F39" s="42" t="s">
        <v>337</v>
      </c>
      <c r="G39" s="25" t="s">
        <v>309</v>
      </c>
      <c r="H39" s="42" t="s">
        <v>338</v>
      </c>
      <c r="I39" s="42" t="s">
        <v>263</v>
      </c>
      <c r="J39" s="52" t="s">
        <v>336</v>
      </c>
    </row>
    <row r="40" ht="20.25" customHeight="1" spans="1:10">
      <c r="A40" s="24"/>
      <c r="B40" s="24"/>
      <c r="C40" s="24" t="s">
        <v>257</v>
      </c>
      <c r="D40" s="51" t="s">
        <v>322</v>
      </c>
      <c r="E40" s="52" t="s">
        <v>323</v>
      </c>
      <c r="F40" s="42" t="s">
        <v>270</v>
      </c>
      <c r="G40" s="25" t="s">
        <v>339</v>
      </c>
      <c r="H40" s="42" t="s">
        <v>340</v>
      </c>
      <c r="I40" s="42" t="s">
        <v>263</v>
      </c>
      <c r="J40" s="52" t="s">
        <v>341</v>
      </c>
    </row>
    <row r="41" ht="22.5" spans="1:10">
      <c r="A41" s="24"/>
      <c r="B41" s="24"/>
      <c r="C41" s="24" t="s">
        <v>267</v>
      </c>
      <c r="D41" s="51" t="s">
        <v>342</v>
      </c>
      <c r="E41" s="52" t="s">
        <v>343</v>
      </c>
      <c r="F41" s="42" t="s">
        <v>270</v>
      </c>
      <c r="G41" s="25" t="s">
        <v>344</v>
      </c>
      <c r="H41" s="42"/>
      <c r="I41" s="42" t="s">
        <v>272</v>
      </c>
      <c r="J41" s="52" t="s">
        <v>343</v>
      </c>
    </row>
    <row r="42" ht="22.5" spans="1:10">
      <c r="A42" s="24"/>
      <c r="B42" s="24"/>
      <c r="C42" s="24" t="s">
        <v>267</v>
      </c>
      <c r="D42" s="51" t="s">
        <v>301</v>
      </c>
      <c r="E42" s="52" t="s">
        <v>345</v>
      </c>
      <c r="F42" s="42" t="s">
        <v>270</v>
      </c>
      <c r="G42" s="25" t="s">
        <v>271</v>
      </c>
      <c r="H42" s="42"/>
      <c r="I42" s="42" t="s">
        <v>272</v>
      </c>
      <c r="J42" s="52" t="s">
        <v>346</v>
      </c>
    </row>
    <row r="43" ht="20.25" customHeight="1" spans="1:10">
      <c r="A43" s="24"/>
      <c r="B43" s="24"/>
      <c r="C43" s="24" t="s">
        <v>277</v>
      </c>
      <c r="D43" s="51" t="s">
        <v>278</v>
      </c>
      <c r="E43" s="52" t="s">
        <v>347</v>
      </c>
      <c r="F43" s="42" t="s">
        <v>260</v>
      </c>
      <c r="G43" s="25" t="s">
        <v>306</v>
      </c>
      <c r="H43" s="42" t="s">
        <v>262</v>
      </c>
      <c r="I43" s="42" t="s">
        <v>263</v>
      </c>
      <c r="J43" s="52" t="s">
        <v>347</v>
      </c>
    </row>
    <row r="44" ht="67.5" spans="1:10">
      <c r="A44" s="50" t="s">
        <v>230</v>
      </c>
      <c r="B44" s="24" t="s">
        <v>348</v>
      </c>
      <c r="C44" s="24"/>
      <c r="D44" s="24"/>
      <c r="E44" s="24"/>
      <c r="F44" s="24"/>
      <c r="G44" s="24"/>
      <c r="H44" s="24"/>
      <c r="I44" s="24"/>
      <c r="J44" s="24"/>
    </row>
    <row r="45" ht="20.25" customHeight="1" spans="1:10">
      <c r="A45" s="24"/>
      <c r="B45" s="24"/>
      <c r="C45" s="24" t="s">
        <v>257</v>
      </c>
      <c r="D45" s="51" t="s">
        <v>258</v>
      </c>
      <c r="E45" s="52" t="s">
        <v>349</v>
      </c>
      <c r="F45" s="42" t="s">
        <v>260</v>
      </c>
      <c r="G45" s="25" t="s">
        <v>350</v>
      </c>
      <c r="H45" s="42" t="s">
        <v>351</v>
      </c>
      <c r="I45" s="42" t="s">
        <v>263</v>
      </c>
      <c r="J45" s="52" t="s">
        <v>349</v>
      </c>
    </row>
    <row r="46" ht="20.25" customHeight="1" spans="1:10">
      <c r="A46" s="24"/>
      <c r="B46" s="24"/>
      <c r="C46" s="24" t="s">
        <v>257</v>
      </c>
      <c r="D46" s="51" t="s">
        <v>292</v>
      </c>
      <c r="E46" s="52" t="s">
        <v>352</v>
      </c>
      <c r="F46" s="42" t="s">
        <v>260</v>
      </c>
      <c r="G46" s="25" t="s">
        <v>280</v>
      </c>
      <c r="H46" s="42" t="s">
        <v>262</v>
      </c>
      <c r="I46" s="42" t="s">
        <v>263</v>
      </c>
      <c r="J46" s="52" t="s">
        <v>352</v>
      </c>
    </row>
    <row r="47" ht="20.25" customHeight="1" spans="1:10">
      <c r="A47" s="24"/>
      <c r="B47" s="24"/>
      <c r="C47" s="24" t="s">
        <v>257</v>
      </c>
      <c r="D47" s="51" t="s">
        <v>296</v>
      </c>
      <c r="E47" s="52" t="s">
        <v>353</v>
      </c>
      <c r="F47" s="42" t="s">
        <v>298</v>
      </c>
      <c r="G47" s="25" t="s">
        <v>299</v>
      </c>
      <c r="H47" s="42" t="s">
        <v>354</v>
      </c>
      <c r="I47" s="42" t="s">
        <v>263</v>
      </c>
      <c r="J47" s="52" t="s">
        <v>353</v>
      </c>
    </row>
    <row r="48" ht="20.25" customHeight="1" spans="1:10">
      <c r="A48" s="24"/>
      <c r="B48" s="24"/>
      <c r="C48" s="24" t="s">
        <v>267</v>
      </c>
      <c r="D48" s="51" t="s">
        <v>301</v>
      </c>
      <c r="E48" s="52" t="s">
        <v>355</v>
      </c>
      <c r="F48" s="42" t="s">
        <v>270</v>
      </c>
      <c r="G48" s="25" t="s">
        <v>271</v>
      </c>
      <c r="H48" s="42"/>
      <c r="I48" s="42" t="s">
        <v>272</v>
      </c>
      <c r="J48" s="52" t="s">
        <v>355</v>
      </c>
    </row>
    <row r="49" ht="20.25" customHeight="1" spans="1:10">
      <c r="A49" s="24"/>
      <c r="B49" s="24"/>
      <c r="C49" s="24" t="s">
        <v>277</v>
      </c>
      <c r="D49" s="51" t="s">
        <v>278</v>
      </c>
      <c r="E49" s="52" t="s">
        <v>356</v>
      </c>
      <c r="F49" s="42" t="s">
        <v>260</v>
      </c>
      <c r="G49" s="25" t="s">
        <v>280</v>
      </c>
      <c r="H49" s="42" t="s">
        <v>262</v>
      </c>
      <c r="I49" s="42" t="s">
        <v>263</v>
      </c>
      <c r="J49" s="52" t="s">
        <v>356</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杨秋兰</cp:lastModifiedBy>
  <dcterms:created xsi:type="dcterms:W3CDTF">2025-02-10T03:04:00Z</dcterms:created>
  <dcterms:modified xsi:type="dcterms:W3CDTF">2025-02-10T03:21:46Z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479AF1A376F0404BBF2D1D0D2ADBA06A_12</vt:lpwstr>
  </property>
  <property fmtid="{D5CDD505-2E9C-101B-9397-08002B2CF9AE}" pid="3" name="KSOProductBuildVer">
    <vt:lpwstr>2052-12.1.0.17827</vt:lpwstr>
  </property>
</Properties>
</file>